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AF0B23FC-E0AD-43ED-B710-DC8BC020E08A}" xr6:coauthVersionLast="41" xr6:coauthVersionMax="41" xr10:uidLastSave="{00000000-0000-0000-0000-000000000000}"/>
  <bookViews>
    <workbookView xWindow="-120" yWindow="-120" windowWidth="29040" windowHeight="15840" xr2:uid="{00000000-000D-0000-FFFF-FFFF00000000}"/>
  </bookViews>
  <sheets>
    <sheet name="14" sheetId="1" r:id="rId1"/>
  </sheets>
  <definedNames>
    <definedName name="вах">#REF!</definedName>
    <definedName name="завоз">#REF!</definedName>
    <definedName name="_xlnm.Print_Area" localSheetId="0">'14'!$A$1:$F$182</definedName>
    <definedName name="эл.">#REF!</definedName>
  </definedNames>
  <calcPr calcId="191029"/>
</workbook>
</file>

<file path=xl/calcChain.xml><?xml version="1.0" encoding="utf-8"?>
<calcChain xmlns="http://schemas.openxmlformats.org/spreadsheetml/2006/main">
  <c r="D17" i="1" l="1"/>
  <c r="D21" i="1"/>
  <c r="D108" i="1" l="1"/>
  <c r="F21" i="1" l="1"/>
  <c r="F49" i="1" l="1"/>
  <c r="F42" i="1"/>
  <c r="F52" i="1"/>
  <c r="F53" i="1"/>
  <c r="F55" i="1"/>
  <c r="F54" i="1"/>
  <c r="F44" i="1"/>
  <c r="F46" i="1"/>
  <c r="F45" i="1"/>
  <c r="F47" i="1"/>
  <c r="F57" i="1"/>
  <c r="F59" i="1"/>
  <c r="F58" i="1"/>
  <c r="F56" i="1" l="1"/>
  <c r="F51" i="1"/>
  <c r="F19" i="1"/>
  <c r="F20" i="1"/>
  <c r="F23" i="1"/>
  <c r="F38" i="1"/>
  <c r="F34" i="1"/>
  <c r="F30" i="1"/>
  <c r="F26" i="1"/>
  <c r="F29" i="1"/>
  <c r="F32" i="1"/>
  <c r="F25" i="1"/>
  <c r="F28" i="1"/>
  <c r="F39" i="1"/>
  <c r="F35" i="1"/>
  <c r="F31" i="1"/>
  <c r="F27" i="1"/>
  <c r="F37" i="1"/>
  <c r="F33" i="1"/>
  <c r="F40" i="1"/>
  <c r="F36" i="1"/>
  <c r="F24" i="1"/>
  <c r="F43" i="1" l="1"/>
  <c r="F22" i="1" l="1"/>
  <c r="F18" i="1" s="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<sst xmlns="http://schemas.openxmlformats.org/spreadsheetml/2006/main" count="464" uniqueCount="299">
  <si>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</si>
  <si>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</si>
  <si>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</si>
  <si>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</si>
  <si>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</si>
  <si>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</si>
  <si>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</si>
  <si>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</si>
  <si>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</si>
  <si>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</si>
  <si>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</si>
  <si>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</si>
  <si>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</si>
  <si>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</si>
  <si>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</si>
  <si>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</si>
  <si>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</si>
  <si>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</si>
  <si>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</si>
  <si>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</si>
  <si>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</si>
  <si>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</si>
  <si>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</si>
  <si>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</si>
  <si>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</si>
  <si>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</si>
  <si>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</si>
  <si>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</si>
  <si>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</si>
  <si>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</si>
  <si>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</si>
  <si>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</si>
  <si>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</si>
  <si>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</si>
  <si>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</si>
  <si>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</si>
  <si>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</si>
  <si>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</si>
  <si>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</si>
  <si>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</si>
  <si>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</si>
  <si>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</si>
  <si>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</si>
  <si>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</si>
  <si>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</si>
  <si>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</si>
  <si>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</si>
  <si>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</si>
  <si>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</si>
  <si>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</si>
  <si>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</si>
  <si>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</si>
  <si>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</si>
  <si>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</si>
  <si>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</si>
  <si>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</si>
  <si>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</si>
  <si>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</si>
  <si>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</si>
  <si>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</si>
  <si>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</si>
  <si>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</si>
  <si>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</si>
  <si>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</si>
  <si>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</si>
  <si>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</si>
  <si>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</si>
  <si>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</si>
  <si>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</si>
  <si>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</si>
  <si>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</si>
  <si>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</si>
  <si>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</si>
  <si>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</si>
  <si>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</si>
  <si>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</si>
  <si>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</si>
  <si>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</si>
  <si>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</si>
  <si>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</si>
  <si>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</si>
  <si>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</si>
  <si>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</si>
  <si>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</si>
  <si>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</si>
  <si>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</si>
  <si>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</si>
  <si>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</si>
  <si>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</si>
  <si>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</si>
  <si>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</si>
  <si>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</si>
  <si>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</si>
  <si>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</si>
  <si>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</si>
  <si>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</si>
  <si>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</si>
  <si>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</si>
  <si>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</si>
  <si>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</si>
  <si>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</si>
  <si>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</si>
  <si>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</si>
  <si>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</si>
  <si>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</si>
  <si>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</si>
  <si>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</si>
  <si>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</si>
  <si>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</si>
  <si>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</si>
  <si>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</si>
  <si>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</si>
  <si>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</si>
  <si>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</si>
  <si>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</si>
  <si>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</si>
  <si>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</si>
  <si>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</si>
  <si>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</si>
  <si>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</si>
  <si>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</si>
  <si>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</si>
  <si>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</si>
  <si>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</si>
  <si>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</si>
  <si>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</si>
  <si>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</si>
  <si>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</si>
  <si>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</si>
  <si>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</si>
  <si>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</si>
  <si>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</si>
  <si>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</si>
  <si>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</si>
  <si>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</si>
  <si>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</si>
  <si>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</si>
  <si>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</si>
  <si>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</si>
  <si>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</si>
  <si>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</si>
  <si>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</si>
  <si>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</si>
  <si>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</si>
  <si>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</si>
  <si>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</si>
  <si>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</si>
  <si>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</si>
  <si>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</si>
  <si>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</si>
  <si>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</si>
  <si>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</si>
  <si>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</si>
  <si>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</si>
  <si>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</si>
  <si>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</si>
  <si>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</si>
  <si>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</si>
  <si>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</si>
  <si>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</si>
  <si>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</si>
  <si>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</si>
  <si>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</si>
  <si>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</si>
  <si>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</si>
  <si>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</si>
  <si>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</si>
  <si>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</si>
  <si>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</si>
  <si>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</si>
  <si>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</si>
  <si>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</si>
  <si>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</si>
  <si>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</si>
  <si>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</si>
  <si>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</si>
  <si>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</si>
  <si>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</si>
  <si>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</si>
  <si>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</si>
  <si>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</si>
  <si>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</si>
  <si>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</si>
  <si>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</si>
  <si>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</si>
  <si>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</si>
  <si>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</si>
  <si>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</si>
  <si>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</si>
  <si>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</si>
  <si>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</si>
  <si>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</si>
  <si>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</si>
  <si>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</si>
  <si>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</si>
  <si>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</si>
  <si>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</si>
  <si>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</si>
  <si>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</si>
  <si>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</si>
  <si>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</si>
  <si>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</si>
  <si>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</si>
  <si>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</si>
  <si>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</si>
  <si>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</si>
  <si>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</si>
  <si>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</si>
  <si>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</si>
  <si>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</si>
  <si>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</si>
  <si>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</si>
  <si>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</si>
  <si>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</si>
  <si>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</si>
  <si>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</si>
  <si>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</si>
  <si>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</si>
  <si>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</si>
  <si>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</si>
  <si>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</si>
  <si>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</si>
  <si>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</si>
  <si>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</si>
  <si>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</si>
  <si>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</si>
  <si>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</si>
  <si>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</si>
  <si>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</si>
  <si>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</si>
  <si>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</si>
  <si>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</si>
  <si>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</si>
  <si>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</si>
  <si>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</si>
  <si>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</si>
  <si>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</si>
  <si>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</si>
  <si>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</si>
  <si>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</si>
  <si>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</si>
  <si>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</si>
  <si>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</si>
  <si>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</si>
  <si>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</si>
  <si>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</si>
  <si>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</si>
  <si>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</si>
  <si>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</si>
  <si>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</si>
  <si>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</si>
  <si>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</si>
  <si>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</si>
  <si>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</si>
  <si>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</si>
  <si>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</si>
  <si>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</si>
  <si>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</si>
  <si>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</si>
  <si>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</si>
  <si>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</si>
  <si>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</si>
  <si>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</si>
  <si>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</si>
  <si>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</si>
  <si>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</si>
  <si>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</si>
  <si>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</si>
  <si>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</si>
  <si>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</si>
  <si>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</si>
  <si>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</si>
  <si>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</si>
  <si>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</si>
  <si>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</si>
  <si>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</si>
  <si>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</si>
  <si>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</si>
  <si>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</si>
  <si>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</si>
  <si>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</si>
  <si>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</si>
  <si>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</si>
  <si>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</si>
  <si>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</si>
  <si>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Цена за единицу, руб. без НДС</t>
  </si>
  <si>
    <t>Стоимость работ, 
руб. без НДС</t>
  </si>
  <si>
    <t>КОММЕРЧЕСКОЕ ПРЕДЛОЖЕНИЕ*</t>
  </si>
  <si>
    <t>Участник закупки:______________________________________</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</si>
  <si>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</si>
  <si>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</si>
  <si>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1.2 определена следующим образом: количество суток содержания (82 суток) * количество км автозимника (п. 1.1)/30,4 (усредненное количество дней в месяце в течение года) </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</si>
  <si>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(111 км) </t>
  </si>
  <si>
    <t xml:space="preserve">Графа "Количество" в п. 3.5 определена следующим образом: вес (тн) оборудования (п. 3.1/3.6) * планирумое расстояние перевозки (150,15 км)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</si>
  <si>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</si>
  <si>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</si>
  <si>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скв.№3 Казанцевского ЛУ и монтажу буровой установки, вахтового поселка и привышечных сооружений (ДПМ) БУ 3Д76 в 2026 году</t>
  </si>
  <si>
    <t>Форма 6.14к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</si>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</sst>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4" xfId="0" applyNumberFormat="1" applyFont="1" applyFill="1" applyBorder="1" applyAlignment="1">
      <alignment horizontal="center" vertical="center"/>
    </xf>
    <xf numFmtId="0" fontId="2" fillId="47" borderId="36" xfId="0" applyFont="1" applyFill="1" applyBorder="1" applyAlignment="1">
      <alignment horizontal="center" vertical="center"/>
    </xf>
    <xf numFmtId="0" fontId="2" fillId="47" borderId="3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5"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0" applyFont="1" applyAlignment="1">
      <alignment horizontal="left" vertical="top"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2" fillId="47" borderId="37" xfId="0" applyFont="1" applyFill="1" applyBorder="1" applyAlignment="1">
      <alignment horizontal="center" vertical="center" wrapText="1"/>
    </xf>
    <xf numFmtId="4" fontId="1" fillId="0" borderId="30"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3"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 fontId="2" fillId="48" borderId="33" xfId="0" applyNumberFormat="1" applyFont="1" applyFill="1" applyBorder="1" applyAlignment="1">
      <alignment horizontal="center" vertical="center" wrapText="1"/>
    </xf>
    <xf numFmtId="185" fontId="1" fillId="49" borderId="1"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5" fontId="1" fillId="49" borderId="9" xfId="0" applyNumberFormat="1" applyFont="1" applyFill="1" applyBorder="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2" fontId="1" fillId="54" borderId="32" xfId="3187" applyNumberFormat="1" applyFont="1" applyFill="1" applyBorder="1" applyAlignment="1">
      <alignment horizontal="center" vertical="center" wrapText="1"/>
    </xf>
    <xf numFmtId="0" fontId="63" fillId="55" borderId="1" xfId="0" applyFont="1" applyFill="1" applyBorder="1" applyAlignment="1">
      <alignment horizontal="center" vertical="center" wrapText="1"/>
    </xf>
    <xf numFmtId="0" fontId="1" fillId="52" borderId="1" xfId="0" applyFont="1" applyFill="1" applyBorder="1" applyAlignment="1">
      <alignment horizontal="center" vertical="center" wrapText="1"/>
    </xf>
    <xf numFmtId="4" fontId="1" fillId="49" borderId="9" xfId="3187" applyNumberFormat="1" applyFont="1" applyFill="1" applyBorder="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1" xfId="3187" applyNumberFormat="1" applyFont="1" applyFill="1" applyBorder="1" applyAlignment="1">
      <alignment horizontal="center" vertical="center" wrapText="1"/>
    </xf>
    <xf numFmtId="49" fontId="2" fillId="48" borderId="32"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2" xfId="3187" applyNumberFormat="1" applyFont="1" applyFill="1" applyBorder="1" applyAlignment="1">
      <alignment horizontal="center" vertical="center"/>
    </xf>
    <xf numFmtId="49" fontId="1" fillId="0" borderId="28" xfId="3187" applyNumberFormat="1" applyFont="1" applyFill="1" applyBorder="1" applyAlignment="1">
      <alignment horizontal="center" vertical="center"/>
    </xf>
    <xf numFmtId="49" fontId="1" fillId="0" borderId="35" xfId="3187" applyNumberFormat="1" applyFont="1" applyFill="1" applyBorder="1" applyAlignment="1">
      <alignment horizontal="center" vertical="center"/>
    </xf>
    <xf numFmtId="49" fontId="1" fillId="0" borderId="31" xfId="3187" applyNumberFormat="1" applyFont="1" applyFill="1" applyBorder="1" applyAlignment="1">
      <alignment horizontal="center" vertical="center"/>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96"/>
  <sheetViews>
    <sheetView tabSelected="1" topLeftCell="A153" zoomScale="115" zoomScaleNormal="115" zoomScaleSheetLayoutView="70" workbookViewId="0">
      <selection activeCell="K163" sqref="K163"/>
    </sheetView>
  </sheetViews>
  <sheetFormatPr defaultRowHeight="15.75"/>
  <cols>
    <col min="1" max="1" width="8.7109375" style="8" customWidth="1"/>
    <col min="2" max="2" width="87.42578125" style="1" customWidth="1"/>
    <col min="3" max="3" width="11.28515625" style="1" customWidth="1"/>
    <col min="4" max="4" width="16.85546875" style="1" bestFit="1" customWidth="1"/>
    <col min="5" max="5" width="20.140625" style="48" customWidth="1"/>
    <col min="6" max="6" width="18.42578125" style="49" customWidth="1"/>
    <col min="7" max="219" width="9.140625" style="1"/>
    <col min="220" max="220" width="8.7109375" style="1" customWidth="1"/>
    <col min="221" max="221" width="78.7109375" style="1" customWidth="1"/>
    <col min="222" max="222" width="13.5703125" style="1" customWidth="1"/>
    <col min="223" max="223" width="14" style="1" customWidth="1"/>
    <col min="224" max="224" width="17.28515625" style="1" customWidth="1"/>
    <col min="225" max="225" width="25.85546875" style="1" customWidth="1"/>
    <col min="226" max="226" width="20.42578125" style="1" customWidth="1"/>
    <col min="227" max="227" width="10.85546875" style="1" bestFit="1" customWidth="1"/>
    <col min="228" max="228" width="12.42578125" style="1" customWidth="1"/>
    <col min="229" max="229" width="26" style="1" customWidth="1"/>
    <col min="230" max="475" width="9.140625" style="1"/>
    <col min="476" max="476" width="8.7109375" style="1" customWidth="1"/>
    <col min="477" max="477" width="78.7109375" style="1" customWidth="1"/>
    <col min="478" max="478" width="13.5703125" style="1" customWidth="1"/>
    <col min="479" max="479" width="14" style="1" customWidth="1"/>
    <col min="480" max="480" width="17.28515625" style="1" customWidth="1"/>
    <col min="481" max="481" width="25.85546875" style="1" customWidth="1"/>
    <col min="482" max="482" width="20.42578125" style="1" customWidth="1"/>
    <col min="483" max="483" width="10.85546875" style="1" bestFit="1" customWidth="1"/>
    <col min="484" max="484" width="12.42578125" style="1" customWidth="1"/>
    <col min="485" max="485" width="26" style="1" customWidth="1"/>
    <col min="486" max="731" width="9.140625" style="1"/>
    <col min="732" max="732" width="8.7109375" style="1" customWidth="1"/>
    <col min="733" max="733" width="78.7109375" style="1" customWidth="1"/>
    <col min="734" max="734" width="13.5703125" style="1" customWidth="1"/>
    <col min="735" max="735" width="14" style="1" customWidth="1"/>
    <col min="736" max="736" width="17.28515625" style="1" customWidth="1"/>
    <col min="737" max="737" width="25.85546875" style="1" customWidth="1"/>
    <col min="738" max="738" width="20.42578125" style="1" customWidth="1"/>
    <col min="739" max="739" width="10.85546875" style="1" bestFit="1" customWidth="1"/>
    <col min="740" max="740" width="12.42578125" style="1" customWidth="1"/>
    <col min="741" max="741" width="26" style="1" customWidth="1"/>
    <col min="742" max="987" width="9.140625" style="1"/>
    <col min="988" max="988" width="8.7109375" style="1" customWidth="1"/>
    <col min="989" max="989" width="78.7109375" style="1" customWidth="1"/>
    <col min="990" max="990" width="13.5703125" style="1" customWidth="1"/>
    <col min="991" max="991" width="14" style="1" customWidth="1"/>
    <col min="992" max="992" width="17.28515625" style="1" customWidth="1"/>
    <col min="993" max="993" width="25.85546875" style="1" customWidth="1"/>
    <col min="994" max="994" width="20.42578125" style="1" customWidth="1"/>
    <col min="995" max="995" width="10.85546875" style="1" bestFit="1" customWidth="1"/>
    <col min="996" max="996" width="12.42578125" style="1" customWidth="1"/>
    <col min="997" max="997" width="26" style="1" customWidth="1"/>
    <col min="998" max="1243" width="9.140625" style="1"/>
    <col min="1244" max="1244" width="8.7109375" style="1" customWidth="1"/>
    <col min="1245" max="1245" width="78.7109375" style="1" customWidth="1"/>
    <col min="1246" max="1246" width="13.5703125" style="1" customWidth="1"/>
    <col min="1247" max="1247" width="14" style="1" customWidth="1"/>
    <col min="1248" max="1248" width="17.28515625" style="1" customWidth="1"/>
    <col min="1249" max="1249" width="25.85546875" style="1" customWidth="1"/>
    <col min="1250" max="1250" width="20.42578125" style="1" customWidth="1"/>
    <col min="1251" max="1251" width="10.85546875" style="1" bestFit="1" customWidth="1"/>
    <col min="1252" max="1252" width="12.42578125" style="1" customWidth="1"/>
    <col min="1253" max="1253" width="26" style="1" customWidth="1"/>
    <col min="1254" max="1499" width="9.140625" style="1"/>
    <col min="1500" max="1500" width="8.7109375" style="1" customWidth="1"/>
    <col min="1501" max="1501" width="78.7109375" style="1" customWidth="1"/>
    <col min="1502" max="1502" width="13.5703125" style="1" customWidth="1"/>
    <col min="1503" max="1503" width="14" style="1" customWidth="1"/>
    <col min="1504" max="1504" width="17.28515625" style="1" customWidth="1"/>
    <col min="1505" max="1505" width="25.85546875" style="1" customWidth="1"/>
    <col min="1506" max="1506" width="20.42578125" style="1" customWidth="1"/>
    <col min="1507" max="1507" width="10.85546875" style="1" bestFit="1" customWidth="1"/>
    <col min="1508" max="1508" width="12.42578125" style="1" customWidth="1"/>
    <col min="1509" max="1509" width="26" style="1" customWidth="1"/>
    <col min="1510" max="1755" width="9.140625" style="1"/>
    <col min="1756" max="1756" width="8.7109375" style="1" customWidth="1"/>
    <col min="1757" max="1757" width="78.7109375" style="1" customWidth="1"/>
    <col min="1758" max="1758" width="13.5703125" style="1" customWidth="1"/>
    <col min="1759" max="1759" width="14" style="1" customWidth="1"/>
    <col min="1760" max="1760" width="17.28515625" style="1" customWidth="1"/>
    <col min="1761" max="1761" width="25.85546875" style="1" customWidth="1"/>
    <col min="1762" max="1762" width="20.42578125" style="1" customWidth="1"/>
    <col min="1763" max="1763" width="10.85546875" style="1" bestFit="1" customWidth="1"/>
    <col min="1764" max="1764" width="12.42578125" style="1" customWidth="1"/>
    <col min="1765" max="1765" width="26" style="1" customWidth="1"/>
    <col min="1766" max="2011" width="9.140625" style="1"/>
    <col min="2012" max="2012" width="8.7109375" style="1" customWidth="1"/>
    <col min="2013" max="2013" width="78.7109375" style="1" customWidth="1"/>
    <col min="2014" max="2014" width="13.5703125" style="1" customWidth="1"/>
    <col min="2015" max="2015" width="14" style="1" customWidth="1"/>
    <col min="2016" max="2016" width="17.28515625" style="1" customWidth="1"/>
    <col min="2017" max="2017" width="25.85546875" style="1" customWidth="1"/>
    <col min="2018" max="2018" width="20.42578125" style="1" customWidth="1"/>
    <col min="2019" max="2019" width="10.85546875" style="1" bestFit="1" customWidth="1"/>
    <col min="2020" max="2020" width="12.42578125" style="1" customWidth="1"/>
    <col min="2021" max="2021" width="26" style="1" customWidth="1"/>
    <col min="2022" max="2267" width="9.140625" style="1"/>
    <col min="2268" max="2268" width="8.7109375" style="1" customWidth="1"/>
    <col min="2269" max="2269" width="78.7109375" style="1" customWidth="1"/>
    <col min="2270" max="2270" width="13.5703125" style="1" customWidth="1"/>
    <col min="2271" max="2271" width="14" style="1" customWidth="1"/>
    <col min="2272" max="2272" width="17.28515625" style="1" customWidth="1"/>
    <col min="2273" max="2273" width="25.85546875" style="1" customWidth="1"/>
    <col min="2274" max="2274" width="20.42578125" style="1" customWidth="1"/>
    <col min="2275" max="2275" width="10.85546875" style="1" bestFit="1" customWidth="1"/>
    <col min="2276" max="2276" width="12.42578125" style="1" customWidth="1"/>
    <col min="2277" max="2277" width="26" style="1" customWidth="1"/>
    <col min="2278" max="2523" width="9.140625" style="1"/>
    <col min="2524" max="2524" width="8.7109375" style="1" customWidth="1"/>
    <col min="2525" max="2525" width="78.7109375" style="1" customWidth="1"/>
    <col min="2526" max="2526" width="13.5703125" style="1" customWidth="1"/>
    <col min="2527" max="2527" width="14" style="1" customWidth="1"/>
    <col min="2528" max="2528" width="17.28515625" style="1" customWidth="1"/>
    <col min="2529" max="2529" width="25.85546875" style="1" customWidth="1"/>
    <col min="2530" max="2530" width="20.42578125" style="1" customWidth="1"/>
    <col min="2531" max="2531" width="10.85546875" style="1" bestFit="1" customWidth="1"/>
    <col min="2532" max="2532" width="12.42578125" style="1" customWidth="1"/>
    <col min="2533" max="2533" width="26" style="1" customWidth="1"/>
    <col min="2534" max="2779" width="9.140625" style="1"/>
    <col min="2780" max="2780" width="8.7109375" style="1" customWidth="1"/>
    <col min="2781" max="2781" width="78.7109375" style="1" customWidth="1"/>
    <col min="2782" max="2782" width="13.5703125" style="1" customWidth="1"/>
    <col min="2783" max="2783" width="14" style="1" customWidth="1"/>
    <col min="2784" max="2784" width="17.28515625" style="1" customWidth="1"/>
    <col min="2785" max="2785" width="25.85546875" style="1" customWidth="1"/>
    <col min="2786" max="2786" width="20.42578125" style="1" customWidth="1"/>
    <col min="2787" max="2787" width="10.85546875" style="1" bestFit="1" customWidth="1"/>
    <col min="2788" max="2788" width="12.42578125" style="1" customWidth="1"/>
    <col min="2789" max="2789" width="26" style="1" customWidth="1"/>
    <col min="2790" max="3035" width="9.140625" style="1"/>
    <col min="3036" max="3036" width="8.7109375" style="1" customWidth="1"/>
    <col min="3037" max="3037" width="78.7109375" style="1" customWidth="1"/>
    <col min="3038" max="3038" width="13.5703125" style="1" customWidth="1"/>
    <col min="3039" max="3039" width="14" style="1" customWidth="1"/>
    <col min="3040" max="3040" width="17.28515625" style="1" customWidth="1"/>
    <col min="3041" max="3041" width="25.85546875" style="1" customWidth="1"/>
    <col min="3042" max="3042" width="20.42578125" style="1" customWidth="1"/>
    <col min="3043" max="3043" width="10.85546875" style="1" bestFit="1" customWidth="1"/>
    <col min="3044" max="3044" width="12.42578125" style="1" customWidth="1"/>
    <col min="3045" max="3045" width="26" style="1" customWidth="1"/>
    <col min="3046" max="3291" width="9.140625" style="1"/>
    <col min="3292" max="3292" width="8.7109375" style="1" customWidth="1"/>
    <col min="3293" max="3293" width="78.7109375" style="1" customWidth="1"/>
    <col min="3294" max="3294" width="13.5703125" style="1" customWidth="1"/>
    <col min="3295" max="3295" width="14" style="1" customWidth="1"/>
    <col min="3296" max="3296" width="17.28515625" style="1" customWidth="1"/>
    <col min="3297" max="3297" width="25.85546875" style="1" customWidth="1"/>
    <col min="3298" max="3298" width="20.42578125" style="1" customWidth="1"/>
    <col min="3299" max="3299" width="10.85546875" style="1" bestFit="1" customWidth="1"/>
    <col min="3300" max="3300" width="12.42578125" style="1" customWidth="1"/>
    <col min="3301" max="3301" width="26" style="1" customWidth="1"/>
    <col min="3302" max="3547" width="9.140625" style="1"/>
    <col min="3548" max="3548" width="8.7109375" style="1" customWidth="1"/>
    <col min="3549" max="3549" width="78.7109375" style="1" customWidth="1"/>
    <col min="3550" max="3550" width="13.5703125" style="1" customWidth="1"/>
    <col min="3551" max="3551" width="14" style="1" customWidth="1"/>
    <col min="3552" max="3552" width="17.28515625" style="1" customWidth="1"/>
    <col min="3553" max="3553" width="25.85546875" style="1" customWidth="1"/>
    <col min="3554" max="3554" width="20.42578125" style="1" customWidth="1"/>
    <col min="3555" max="3555" width="10.85546875" style="1" bestFit="1" customWidth="1"/>
    <col min="3556" max="3556" width="12.42578125" style="1" customWidth="1"/>
    <col min="3557" max="3557" width="26" style="1" customWidth="1"/>
    <col min="3558" max="3803" width="9.140625" style="1"/>
    <col min="3804" max="3804" width="8.7109375" style="1" customWidth="1"/>
    <col min="3805" max="3805" width="78.7109375" style="1" customWidth="1"/>
    <col min="3806" max="3806" width="13.5703125" style="1" customWidth="1"/>
    <col min="3807" max="3807" width="14" style="1" customWidth="1"/>
    <col min="3808" max="3808" width="17.28515625" style="1" customWidth="1"/>
    <col min="3809" max="3809" width="25.85546875" style="1" customWidth="1"/>
    <col min="3810" max="3810" width="20.42578125" style="1" customWidth="1"/>
    <col min="3811" max="3811" width="10.85546875" style="1" bestFit="1" customWidth="1"/>
    <col min="3812" max="3812" width="12.42578125" style="1" customWidth="1"/>
    <col min="3813" max="3813" width="26" style="1" customWidth="1"/>
    <col min="3814" max="4059" width="9.140625" style="1"/>
    <col min="4060" max="4060" width="8.7109375" style="1" customWidth="1"/>
    <col min="4061" max="4061" width="78.7109375" style="1" customWidth="1"/>
    <col min="4062" max="4062" width="13.5703125" style="1" customWidth="1"/>
    <col min="4063" max="4063" width="14" style="1" customWidth="1"/>
    <col min="4064" max="4064" width="17.28515625" style="1" customWidth="1"/>
    <col min="4065" max="4065" width="25.85546875" style="1" customWidth="1"/>
    <col min="4066" max="4066" width="20.42578125" style="1" customWidth="1"/>
    <col min="4067" max="4067" width="10.85546875" style="1" bestFit="1" customWidth="1"/>
    <col min="4068" max="4068" width="12.42578125" style="1" customWidth="1"/>
    <col min="4069" max="4069" width="26" style="1" customWidth="1"/>
    <col min="4070" max="4315" width="9.140625" style="1"/>
    <col min="4316" max="4316" width="8.7109375" style="1" customWidth="1"/>
    <col min="4317" max="4317" width="78.7109375" style="1" customWidth="1"/>
    <col min="4318" max="4318" width="13.5703125" style="1" customWidth="1"/>
    <col min="4319" max="4319" width="14" style="1" customWidth="1"/>
    <col min="4320" max="4320" width="17.28515625" style="1" customWidth="1"/>
    <col min="4321" max="4321" width="25.85546875" style="1" customWidth="1"/>
    <col min="4322" max="4322" width="20.42578125" style="1" customWidth="1"/>
    <col min="4323" max="4323" width="10.85546875" style="1" bestFit="1" customWidth="1"/>
    <col min="4324" max="4324" width="12.42578125" style="1" customWidth="1"/>
    <col min="4325" max="4325" width="26" style="1" customWidth="1"/>
    <col min="4326" max="4571" width="9.140625" style="1"/>
    <col min="4572" max="4572" width="8.7109375" style="1" customWidth="1"/>
    <col min="4573" max="4573" width="78.7109375" style="1" customWidth="1"/>
    <col min="4574" max="4574" width="13.5703125" style="1" customWidth="1"/>
    <col min="4575" max="4575" width="14" style="1" customWidth="1"/>
    <col min="4576" max="4576" width="17.28515625" style="1" customWidth="1"/>
    <col min="4577" max="4577" width="25.85546875" style="1" customWidth="1"/>
    <col min="4578" max="4578" width="20.42578125" style="1" customWidth="1"/>
    <col min="4579" max="4579" width="10.85546875" style="1" bestFit="1" customWidth="1"/>
    <col min="4580" max="4580" width="12.42578125" style="1" customWidth="1"/>
    <col min="4581" max="4581" width="26" style="1" customWidth="1"/>
    <col min="4582" max="4827" width="9.140625" style="1"/>
    <col min="4828" max="4828" width="8.7109375" style="1" customWidth="1"/>
    <col min="4829" max="4829" width="78.7109375" style="1" customWidth="1"/>
    <col min="4830" max="4830" width="13.5703125" style="1" customWidth="1"/>
    <col min="4831" max="4831" width="14" style="1" customWidth="1"/>
    <col min="4832" max="4832" width="17.28515625" style="1" customWidth="1"/>
    <col min="4833" max="4833" width="25.85546875" style="1" customWidth="1"/>
    <col min="4834" max="4834" width="20.42578125" style="1" customWidth="1"/>
    <col min="4835" max="4835" width="10.85546875" style="1" bestFit="1" customWidth="1"/>
    <col min="4836" max="4836" width="12.42578125" style="1" customWidth="1"/>
    <col min="4837" max="4837" width="26" style="1" customWidth="1"/>
    <col min="4838" max="5083" width="9.140625" style="1"/>
    <col min="5084" max="5084" width="8.7109375" style="1" customWidth="1"/>
    <col min="5085" max="5085" width="78.7109375" style="1" customWidth="1"/>
    <col min="5086" max="5086" width="13.5703125" style="1" customWidth="1"/>
    <col min="5087" max="5087" width="14" style="1" customWidth="1"/>
    <col min="5088" max="5088" width="17.28515625" style="1" customWidth="1"/>
    <col min="5089" max="5089" width="25.85546875" style="1" customWidth="1"/>
    <col min="5090" max="5090" width="20.42578125" style="1" customWidth="1"/>
    <col min="5091" max="5091" width="10.85546875" style="1" bestFit="1" customWidth="1"/>
    <col min="5092" max="5092" width="12.42578125" style="1" customWidth="1"/>
    <col min="5093" max="5093" width="26" style="1" customWidth="1"/>
    <col min="5094" max="5339" width="9.140625" style="1"/>
    <col min="5340" max="5340" width="8.7109375" style="1" customWidth="1"/>
    <col min="5341" max="5341" width="78.7109375" style="1" customWidth="1"/>
    <col min="5342" max="5342" width="13.5703125" style="1" customWidth="1"/>
    <col min="5343" max="5343" width="14" style="1" customWidth="1"/>
    <col min="5344" max="5344" width="17.28515625" style="1" customWidth="1"/>
    <col min="5345" max="5345" width="25.85546875" style="1" customWidth="1"/>
    <col min="5346" max="5346" width="20.42578125" style="1" customWidth="1"/>
    <col min="5347" max="5347" width="10.85546875" style="1" bestFit="1" customWidth="1"/>
    <col min="5348" max="5348" width="12.42578125" style="1" customWidth="1"/>
    <col min="5349" max="5349" width="26" style="1" customWidth="1"/>
    <col min="5350" max="5595" width="9.140625" style="1"/>
    <col min="5596" max="5596" width="8.7109375" style="1" customWidth="1"/>
    <col min="5597" max="5597" width="78.7109375" style="1" customWidth="1"/>
    <col min="5598" max="5598" width="13.5703125" style="1" customWidth="1"/>
    <col min="5599" max="5599" width="14" style="1" customWidth="1"/>
    <col min="5600" max="5600" width="17.28515625" style="1" customWidth="1"/>
    <col min="5601" max="5601" width="25.85546875" style="1" customWidth="1"/>
    <col min="5602" max="5602" width="20.42578125" style="1" customWidth="1"/>
    <col min="5603" max="5603" width="10.85546875" style="1" bestFit="1" customWidth="1"/>
    <col min="5604" max="5604" width="12.42578125" style="1" customWidth="1"/>
    <col min="5605" max="5605" width="26" style="1" customWidth="1"/>
    <col min="5606" max="5851" width="9.140625" style="1"/>
    <col min="5852" max="5852" width="8.7109375" style="1" customWidth="1"/>
    <col min="5853" max="5853" width="78.7109375" style="1" customWidth="1"/>
    <col min="5854" max="5854" width="13.5703125" style="1" customWidth="1"/>
    <col min="5855" max="5855" width="14" style="1" customWidth="1"/>
    <col min="5856" max="5856" width="17.28515625" style="1" customWidth="1"/>
    <col min="5857" max="5857" width="25.85546875" style="1" customWidth="1"/>
    <col min="5858" max="5858" width="20.42578125" style="1" customWidth="1"/>
    <col min="5859" max="5859" width="10.85546875" style="1" bestFit="1" customWidth="1"/>
    <col min="5860" max="5860" width="12.42578125" style="1" customWidth="1"/>
    <col min="5861" max="5861" width="26" style="1" customWidth="1"/>
    <col min="5862" max="6107" width="9.140625" style="1"/>
    <col min="6108" max="6108" width="8.7109375" style="1" customWidth="1"/>
    <col min="6109" max="6109" width="78.7109375" style="1" customWidth="1"/>
    <col min="6110" max="6110" width="13.5703125" style="1" customWidth="1"/>
    <col min="6111" max="6111" width="14" style="1" customWidth="1"/>
    <col min="6112" max="6112" width="17.28515625" style="1" customWidth="1"/>
    <col min="6113" max="6113" width="25.85546875" style="1" customWidth="1"/>
    <col min="6114" max="6114" width="20.42578125" style="1" customWidth="1"/>
    <col min="6115" max="6115" width="10.85546875" style="1" bestFit="1" customWidth="1"/>
    <col min="6116" max="6116" width="12.42578125" style="1" customWidth="1"/>
    <col min="6117" max="6117" width="26" style="1" customWidth="1"/>
    <col min="6118" max="6363" width="9.140625" style="1"/>
    <col min="6364" max="6364" width="8.7109375" style="1" customWidth="1"/>
    <col min="6365" max="6365" width="78.7109375" style="1" customWidth="1"/>
    <col min="6366" max="6366" width="13.5703125" style="1" customWidth="1"/>
    <col min="6367" max="6367" width="14" style="1" customWidth="1"/>
    <col min="6368" max="6368" width="17.28515625" style="1" customWidth="1"/>
    <col min="6369" max="6369" width="25.85546875" style="1" customWidth="1"/>
    <col min="6370" max="6370" width="20.42578125" style="1" customWidth="1"/>
    <col min="6371" max="6371" width="10.85546875" style="1" bestFit="1" customWidth="1"/>
    <col min="6372" max="6372" width="12.42578125" style="1" customWidth="1"/>
    <col min="6373" max="6373" width="26" style="1" customWidth="1"/>
    <col min="6374" max="6619" width="9.140625" style="1"/>
    <col min="6620" max="6620" width="8.7109375" style="1" customWidth="1"/>
    <col min="6621" max="6621" width="78.7109375" style="1" customWidth="1"/>
    <col min="6622" max="6622" width="13.5703125" style="1" customWidth="1"/>
    <col min="6623" max="6623" width="14" style="1" customWidth="1"/>
    <col min="6624" max="6624" width="17.28515625" style="1" customWidth="1"/>
    <col min="6625" max="6625" width="25.85546875" style="1" customWidth="1"/>
    <col min="6626" max="6626" width="20.42578125" style="1" customWidth="1"/>
    <col min="6627" max="6627" width="10.85546875" style="1" bestFit="1" customWidth="1"/>
    <col min="6628" max="6628" width="12.42578125" style="1" customWidth="1"/>
    <col min="6629" max="6629" width="26" style="1" customWidth="1"/>
    <col min="6630" max="6875" width="9.140625" style="1"/>
    <col min="6876" max="6876" width="8.7109375" style="1" customWidth="1"/>
    <col min="6877" max="6877" width="78.7109375" style="1" customWidth="1"/>
    <col min="6878" max="6878" width="13.5703125" style="1" customWidth="1"/>
    <col min="6879" max="6879" width="14" style="1" customWidth="1"/>
    <col min="6880" max="6880" width="17.28515625" style="1" customWidth="1"/>
    <col min="6881" max="6881" width="25.85546875" style="1" customWidth="1"/>
    <col min="6882" max="6882" width="20.42578125" style="1" customWidth="1"/>
    <col min="6883" max="6883" width="10.85546875" style="1" bestFit="1" customWidth="1"/>
    <col min="6884" max="6884" width="12.42578125" style="1" customWidth="1"/>
    <col min="6885" max="6885" width="26" style="1" customWidth="1"/>
    <col min="6886" max="7131" width="9.140625" style="1"/>
    <col min="7132" max="7132" width="8.7109375" style="1" customWidth="1"/>
    <col min="7133" max="7133" width="78.7109375" style="1" customWidth="1"/>
    <col min="7134" max="7134" width="13.5703125" style="1" customWidth="1"/>
    <col min="7135" max="7135" width="14" style="1" customWidth="1"/>
    <col min="7136" max="7136" width="17.28515625" style="1" customWidth="1"/>
    <col min="7137" max="7137" width="25.85546875" style="1" customWidth="1"/>
    <col min="7138" max="7138" width="20.42578125" style="1" customWidth="1"/>
    <col min="7139" max="7139" width="10.85546875" style="1" bestFit="1" customWidth="1"/>
    <col min="7140" max="7140" width="12.42578125" style="1" customWidth="1"/>
    <col min="7141" max="7141" width="26" style="1" customWidth="1"/>
    <col min="7142" max="7387" width="9.140625" style="1"/>
    <col min="7388" max="7388" width="8.7109375" style="1" customWidth="1"/>
    <col min="7389" max="7389" width="78.7109375" style="1" customWidth="1"/>
    <col min="7390" max="7390" width="13.5703125" style="1" customWidth="1"/>
    <col min="7391" max="7391" width="14" style="1" customWidth="1"/>
    <col min="7392" max="7392" width="17.28515625" style="1" customWidth="1"/>
    <col min="7393" max="7393" width="25.85546875" style="1" customWidth="1"/>
    <col min="7394" max="7394" width="20.42578125" style="1" customWidth="1"/>
    <col min="7395" max="7395" width="10.85546875" style="1" bestFit="1" customWidth="1"/>
    <col min="7396" max="7396" width="12.42578125" style="1" customWidth="1"/>
    <col min="7397" max="7397" width="26" style="1" customWidth="1"/>
    <col min="7398" max="7643" width="9.140625" style="1"/>
    <col min="7644" max="7644" width="8.7109375" style="1" customWidth="1"/>
    <col min="7645" max="7645" width="78.7109375" style="1" customWidth="1"/>
    <col min="7646" max="7646" width="13.5703125" style="1" customWidth="1"/>
    <col min="7647" max="7647" width="14" style="1" customWidth="1"/>
    <col min="7648" max="7648" width="17.28515625" style="1" customWidth="1"/>
    <col min="7649" max="7649" width="25.85546875" style="1" customWidth="1"/>
    <col min="7650" max="7650" width="20.42578125" style="1" customWidth="1"/>
    <col min="7651" max="7651" width="10.85546875" style="1" bestFit="1" customWidth="1"/>
    <col min="7652" max="7652" width="12.42578125" style="1" customWidth="1"/>
    <col min="7653" max="7653" width="26" style="1" customWidth="1"/>
    <col min="7654" max="7899" width="9.140625" style="1"/>
    <col min="7900" max="7900" width="8.7109375" style="1" customWidth="1"/>
    <col min="7901" max="7901" width="78.7109375" style="1" customWidth="1"/>
    <col min="7902" max="7902" width="13.5703125" style="1" customWidth="1"/>
    <col min="7903" max="7903" width="14" style="1" customWidth="1"/>
    <col min="7904" max="7904" width="17.28515625" style="1" customWidth="1"/>
    <col min="7905" max="7905" width="25.85546875" style="1" customWidth="1"/>
    <col min="7906" max="7906" width="20.42578125" style="1" customWidth="1"/>
    <col min="7907" max="7907" width="10.85546875" style="1" bestFit="1" customWidth="1"/>
    <col min="7908" max="7908" width="12.42578125" style="1" customWidth="1"/>
    <col min="7909" max="7909" width="26" style="1" customWidth="1"/>
    <col min="7910" max="8155" width="9.140625" style="1"/>
    <col min="8156" max="8156" width="8.7109375" style="1" customWidth="1"/>
    <col min="8157" max="8157" width="78.7109375" style="1" customWidth="1"/>
    <col min="8158" max="8158" width="13.5703125" style="1" customWidth="1"/>
    <col min="8159" max="8159" width="14" style="1" customWidth="1"/>
    <col min="8160" max="8160" width="17.28515625" style="1" customWidth="1"/>
    <col min="8161" max="8161" width="25.85546875" style="1" customWidth="1"/>
    <col min="8162" max="8162" width="20.42578125" style="1" customWidth="1"/>
    <col min="8163" max="8163" width="10.85546875" style="1" bestFit="1" customWidth="1"/>
    <col min="8164" max="8164" width="12.42578125" style="1" customWidth="1"/>
    <col min="8165" max="8165" width="26" style="1" customWidth="1"/>
    <col min="8166" max="8411" width="9.140625" style="1"/>
    <col min="8412" max="8412" width="8.7109375" style="1" customWidth="1"/>
    <col min="8413" max="8413" width="78.7109375" style="1" customWidth="1"/>
    <col min="8414" max="8414" width="13.5703125" style="1" customWidth="1"/>
    <col min="8415" max="8415" width="14" style="1" customWidth="1"/>
    <col min="8416" max="8416" width="17.28515625" style="1" customWidth="1"/>
    <col min="8417" max="8417" width="25.85546875" style="1" customWidth="1"/>
    <col min="8418" max="8418" width="20.42578125" style="1" customWidth="1"/>
    <col min="8419" max="8419" width="10.85546875" style="1" bestFit="1" customWidth="1"/>
    <col min="8420" max="8420" width="12.42578125" style="1" customWidth="1"/>
    <col min="8421" max="8421" width="26" style="1" customWidth="1"/>
    <col min="8422" max="8667" width="9.140625" style="1"/>
    <col min="8668" max="8668" width="8.7109375" style="1" customWidth="1"/>
    <col min="8669" max="8669" width="78.7109375" style="1" customWidth="1"/>
    <col min="8670" max="8670" width="13.5703125" style="1" customWidth="1"/>
    <col min="8671" max="8671" width="14" style="1" customWidth="1"/>
    <col min="8672" max="8672" width="17.28515625" style="1" customWidth="1"/>
    <col min="8673" max="8673" width="25.85546875" style="1" customWidth="1"/>
    <col min="8674" max="8674" width="20.42578125" style="1" customWidth="1"/>
    <col min="8675" max="8675" width="10.85546875" style="1" bestFit="1" customWidth="1"/>
    <col min="8676" max="8676" width="12.42578125" style="1" customWidth="1"/>
    <col min="8677" max="8677" width="26" style="1" customWidth="1"/>
    <col min="8678" max="8923" width="9.140625" style="1"/>
    <col min="8924" max="8924" width="8.7109375" style="1" customWidth="1"/>
    <col min="8925" max="8925" width="78.7109375" style="1" customWidth="1"/>
    <col min="8926" max="8926" width="13.5703125" style="1" customWidth="1"/>
    <col min="8927" max="8927" width="14" style="1" customWidth="1"/>
    <col min="8928" max="8928" width="17.28515625" style="1" customWidth="1"/>
    <col min="8929" max="8929" width="25.85546875" style="1" customWidth="1"/>
    <col min="8930" max="8930" width="20.42578125" style="1" customWidth="1"/>
    <col min="8931" max="8931" width="10.85546875" style="1" bestFit="1" customWidth="1"/>
    <col min="8932" max="8932" width="12.42578125" style="1" customWidth="1"/>
    <col min="8933" max="8933" width="26" style="1" customWidth="1"/>
    <col min="8934" max="9179" width="9.140625" style="1"/>
    <col min="9180" max="9180" width="8.7109375" style="1" customWidth="1"/>
    <col min="9181" max="9181" width="78.7109375" style="1" customWidth="1"/>
    <col min="9182" max="9182" width="13.5703125" style="1" customWidth="1"/>
    <col min="9183" max="9183" width="14" style="1" customWidth="1"/>
    <col min="9184" max="9184" width="17.28515625" style="1" customWidth="1"/>
    <col min="9185" max="9185" width="25.85546875" style="1" customWidth="1"/>
    <col min="9186" max="9186" width="20.42578125" style="1" customWidth="1"/>
    <col min="9187" max="9187" width="10.85546875" style="1" bestFit="1" customWidth="1"/>
    <col min="9188" max="9188" width="12.42578125" style="1" customWidth="1"/>
    <col min="9189" max="9189" width="26" style="1" customWidth="1"/>
    <col min="9190" max="9435" width="9.140625" style="1"/>
    <col min="9436" max="9436" width="8.7109375" style="1" customWidth="1"/>
    <col min="9437" max="9437" width="78.7109375" style="1" customWidth="1"/>
    <col min="9438" max="9438" width="13.5703125" style="1" customWidth="1"/>
    <col min="9439" max="9439" width="14" style="1" customWidth="1"/>
    <col min="9440" max="9440" width="17.28515625" style="1" customWidth="1"/>
    <col min="9441" max="9441" width="25.85546875" style="1" customWidth="1"/>
    <col min="9442" max="9442" width="20.42578125" style="1" customWidth="1"/>
    <col min="9443" max="9443" width="10.85546875" style="1" bestFit="1" customWidth="1"/>
    <col min="9444" max="9444" width="12.42578125" style="1" customWidth="1"/>
    <col min="9445" max="9445" width="26" style="1" customWidth="1"/>
    <col min="9446" max="9691" width="9.140625" style="1"/>
    <col min="9692" max="9692" width="8.7109375" style="1" customWidth="1"/>
    <col min="9693" max="9693" width="78.7109375" style="1" customWidth="1"/>
    <col min="9694" max="9694" width="13.5703125" style="1" customWidth="1"/>
    <col min="9695" max="9695" width="14" style="1" customWidth="1"/>
    <col min="9696" max="9696" width="17.28515625" style="1" customWidth="1"/>
    <col min="9697" max="9697" width="25.85546875" style="1" customWidth="1"/>
    <col min="9698" max="9698" width="20.42578125" style="1" customWidth="1"/>
    <col min="9699" max="9699" width="10.85546875" style="1" bestFit="1" customWidth="1"/>
    <col min="9700" max="9700" width="12.42578125" style="1" customWidth="1"/>
    <col min="9701" max="9701" width="26" style="1" customWidth="1"/>
    <col min="9702" max="9947" width="9.140625" style="1"/>
    <col min="9948" max="9948" width="8.7109375" style="1" customWidth="1"/>
    <col min="9949" max="9949" width="78.7109375" style="1" customWidth="1"/>
    <col min="9950" max="9950" width="13.5703125" style="1" customWidth="1"/>
    <col min="9951" max="9951" width="14" style="1" customWidth="1"/>
    <col min="9952" max="9952" width="17.28515625" style="1" customWidth="1"/>
    <col min="9953" max="9953" width="25.85546875" style="1" customWidth="1"/>
    <col min="9954" max="9954" width="20.42578125" style="1" customWidth="1"/>
    <col min="9955" max="9955" width="10.85546875" style="1" bestFit="1" customWidth="1"/>
    <col min="9956" max="9956" width="12.42578125" style="1" customWidth="1"/>
    <col min="9957" max="9957" width="26" style="1" customWidth="1"/>
    <col min="9958" max="10203" width="9.140625" style="1"/>
    <col min="10204" max="10204" width="8.7109375" style="1" customWidth="1"/>
    <col min="10205" max="10205" width="78.7109375" style="1" customWidth="1"/>
    <col min="10206" max="10206" width="13.5703125" style="1" customWidth="1"/>
    <col min="10207" max="10207" width="14" style="1" customWidth="1"/>
    <col min="10208" max="10208" width="17.28515625" style="1" customWidth="1"/>
    <col min="10209" max="10209" width="25.85546875" style="1" customWidth="1"/>
    <col min="10210" max="10210" width="20.42578125" style="1" customWidth="1"/>
    <col min="10211" max="10211" width="10.85546875" style="1" bestFit="1" customWidth="1"/>
    <col min="10212" max="10212" width="12.42578125" style="1" customWidth="1"/>
    <col min="10213" max="10213" width="26" style="1" customWidth="1"/>
    <col min="10214" max="10459" width="9.140625" style="1"/>
    <col min="10460" max="10460" width="8.7109375" style="1" customWidth="1"/>
    <col min="10461" max="10461" width="78.7109375" style="1" customWidth="1"/>
    <col min="10462" max="10462" width="13.5703125" style="1" customWidth="1"/>
    <col min="10463" max="10463" width="14" style="1" customWidth="1"/>
    <col min="10464" max="10464" width="17.28515625" style="1" customWidth="1"/>
    <col min="10465" max="10465" width="25.85546875" style="1" customWidth="1"/>
    <col min="10466" max="10466" width="20.42578125" style="1" customWidth="1"/>
    <col min="10467" max="10467" width="10.85546875" style="1" bestFit="1" customWidth="1"/>
    <col min="10468" max="10468" width="12.42578125" style="1" customWidth="1"/>
    <col min="10469" max="10469" width="26" style="1" customWidth="1"/>
    <col min="10470" max="10715" width="9.140625" style="1"/>
    <col min="10716" max="10716" width="8.7109375" style="1" customWidth="1"/>
    <col min="10717" max="10717" width="78.7109375" style="1" customWidth="1"/>
    <col min="10718" max="10718" width="13.5703125" style="1" customWidth="1"/>
    <col min="10719" max="10719" width="14" style="1" customWidth="1"/>
    <col min="10720" max="10720" width="17.28515625" style="1" customWidth="1"/>
    <col min="10721" max="10721" width="25.85546875" style="1" customWidth="1"/>
    <col min="10722" max="10722" width="20.42578125" style="1" customWidth="1"/>
    <col min="10723" max="10723" width="10.85546875" style="1" bestFit="1" customWidth="1"/>
    <col min="10724" max="10724" width="12.42578125" style="1" customWidth="1"/>
    <col min="10725" max="10725" width="26" style="1" customWidth="1"/>
    <col min="10726" max="10971" width="9.140625" style="1"/>
    <col min="10972" max="10972" width="8.7109375" style="1" customWidth="1"/>
    <col min="10973" max="10973" width="78.7109375" style="1" customWidth="1"/>
    <col min="10974" max="10974" width="13.5703125" style="1" customWidth="1"/>
    <col min="10975" max="10975" width="14" style="1" customWidth="1"/>
    <col min="10976" max="10976" width="17.28515625" style="1" customWidth="1"/>
    <col min="10977" max="10977" width="25.85546875" style="1" customWidth="1"/>
    <col min="10978" max="10978" width="20.42578125" style="1" customWidth="1"/>
    <col min="10979" max="10979" width="10.85546875" style="1" bestFit="1" customWidth="1"/>
    <col min="10980" max="10980" width="12.42578125" style="1" customWidth="1"/>
    <col min="10981" max="10981" width="26" style="1" customWidth="1"/>
    <col min="10982" max="11227" width="9.140625" style="1"/>
    <col min="11228" max="11228" width="8.7109375" style="1" customWidth="1"/>
    <col min="11229" max="11229" width="78.7109375" style="1" customWidth="1"/>
    <col min="11230" max="11230" width="13.5703125" style="1" customWidth="1"/>
    <col min="11231" max="11231" width="14" style="1" customWidth="1"/>
    <col min="11232" max="11232" width="17.28515625" style="1" customWidth="1"/>
    <col min="11233" max="11233" width="25.85546875" style="1" customWidth="1"/>
    <col min="11234" max="11234" width="20.42578125" style="1" customWidth="1"/>
    <col min="11235" max="11235" width="10.85546875" style="1" bestFit="1" customWidth="1"/>
    <col min="11236" max="11236" width="12.42578125" style="1" customWidth="1"/>
    <col min="11237" max="11237" width="26" style="1" customWidth="1"/>
    <col min="11238" max="11483" width="9.140625" style="1"/>
    <col min="11484" max="11484" width="8.7109375" style="1" customWidth="1"/>
    <col min="11485" max="11485" width="78.7109375" style="1" customWidth="1"/>
    <col min="11486" max="11486" width="13.5703125" style="1" customWidth="1"/>
    <col min="11487" max="11487" width="14" style="1" customWidth="1"/>
    <col min="11488" max="11488" width="17.28515625" style="1" customWidth="1"/>
    <col min="11489" max="11489" width="25.85546875" style="1" customWidth="1"/>
    <col min="11490" max="11490" width="20.42578125" style="1" customWidth="1"/>
    <col min="11491" max="11491" width="10.85546875" style="1" bestFit="1" customWidth="1"/>
    <col min="11492" max="11492" width="12.42578125" style="1" customWidth="1"/>
    <col min="11493" max="11493" width="26" style="1" customWidth="1"/>
    <col min="11494" max="11739" width="9.140625" style="1"/>
    <col min="11740" max="11740" width="8.7109375" style="1" customWidth="1"/>
    <col min="11741" max="11741" width="78.7109375" style="1" customWidth="1"/>
    <col min="11742" max="11742" width="13.5703125" style="1" customWidth="1"/>
    <col min="11743" max="11743" width="14" style="1" customWidth="1"/>
    <col min="11744" max="11744" width="17.28515625" style="1" customWidth="1"/>
    <col min="11745" max="11745" width="25.85546875" style="1" customWidth="1"/>
    <col min="11746" max="11746" width="20.42578125" style="1" customWidth="1"/>
    <col min="11747" max="11747" width="10.85546875" style="1" bestFit="1" customWidth="1"/>
    <col min="11748" max="11748" width="12.42578125" style="1" customWidth="1"/>
    <col min="11749" max="11749" width="26" style="1" customWidth="1"/>
    <col min="11750" max="11995" width="9.140625" style="1"/>
    <col min="11996" max="11996" width="8.7109375" style="1" customWidth="1"/>
    <col min="11997" max="11997" width="78.7109375" style="1" customWidth="1"/>
    <col min="11998" max="11998" width="13.5703125" style="1" customWidth="1"/>
    <col min="11999" max="11999" width="14" style="1" customWidth="1"/>
    <col min="12000" max="12000" width="17.28515625" style="1" customWidth="1"/>
    <col min="12001" max="12001" width="25.85546875" style="1" customWidth="1"/>
    <col min="12002" max="12002" width="20.42578125" style="1" customWidth="1"/>
    <col min="12003" max="12003" width="10.85546875" style="1" bestFit="1" customWidth="1"/>
    <col min="12004" max="12004" width="12.42578125" style="1" customWidth="1"/>
    <col min="12005" max="12005" width="26" style="1" customWidth="1"/>
    <col min="12006" max="12251" width="9.140625" style="1"/>
    <col min="12252" max="12252" width="8.7109375" style="1" customWidth="1"/>
    <col min="12253" max="12253" width="78.7109375" style="1" customWidth="1"/>
    <col min="12254" max="12254" width="13.5703125" style="1" customWidth="1"/>
    <col min="12255" max="12255" width="14" style="1" customWidth="1"/>
    <col min="12256" max="12256" width="17.28515625" style="1" customWidth="1"/>
    <col min="12257" max="12257" width="25.85546875" style="1" customWidth="1"/>
    <col min="12258" max="12258" width="20.42578125" style="1" customWidth="1"/>
    <col min="12259" max="12259" width="10.85546875" style="1" bestFit="1" customWidth="1"/>
    <col min="12260" max="12260" width="12.42578125" style="1" customWidth="1"/>
    <col min="12261" max="12261" width="26" style="1" customWidth="1"/>
    <col min="12262" max="12507" width="9.140625" style="1"/>
    <col min="12508" max="12508" width="8.7109375" style="1" customWidth="1"/>
    <col min="12509" max="12509" width="78.7109375" style="1" customWidth="1"/>
    <col min="12510" max="12510" width="13.5703125" style="1" customWidth="1"/>
    <col min="12511" max="12511" width="14" style="1" customWidth="1"/>
    <col min="12512" max="12512" width="17.28515625" style="1" customWidth="1"/>
    <col min="12513" max="12513" width="25.85546875" style="1" customWidth="1"/>
    <col min="12514" max="12514" width="20.42578125" style="1" customWidth="1"/>
    <col min="12515" max="12515" width="10.85546875" style="1" bestFit="1" customWidth="1"/>
    <col min="12516" max="12516" width="12.42578125" style="1" customWidth="1"/>
    <col min="12517" max="12517" width="26" style="1" customWidth="1"/>
    <col min="12518" max="12763" width="9.140625" style="1"/>
    <col min="12764" max="12764" width="8.7109375" style="1" customWidth="1"/>
    <col min="12765" max="12765" width="78.7109375" style="1" customWidth="1"/>
    <col min="12766" max="12766" width="13.5703125" style="1" customWidth="1"/>
    <col min="12767" max="12767" width="14" style="1" customWidth="1"/>
    <col min="12768" max="12768" width="17.28515625" style="1" customWidth="1"/>
    <col min="12769" max="12769" width="25.85546875" style="1" customWidth="1"/>
    <col min="12770" max="12770" width="20.42578125" style="1" customWidth="1"/>
    <col min="12771" max="12771" width="10.85546875" style="1" bestFit="1" customWidth="1"/>
    <col min="12772" max="12772" width="12.42578125" style="1" customWidth="1"/>
    <col min="12773" max="12773" width="26" style="1" customWidth="1"/>
    <col min="12774" max="13019" width="9.140625" style="1"/>
    <col min="13020" max="13020" width="8.7109375" style="1" customWidth="1"/>
    <col min="13021" max="13021" width="78.7109375" style="1" customWidth="1"/>
    <col min="13022" max="13022" width="13.5703125" style="1" customWidth="1"/>
    <col min="13023" max="13023" width="14" style="1" customWidth="1"/>
    <col min="13024" max="13024" width="17.28515625" style="1" customWidth="1"/>
    <col min="13025" max="13025" width="25.85546875" style="1" customWidth="1"/>
    <col min="13026" max="13026" width="20.42578125" style="1" customWidth="1"/>
    <col min="13027" max="13027" width="10.85546875" style="1" bestFit="1" customWidth="1"/>
    <col min="13028" max="13028" width="12.42578125" style="1" customWidth="1"/>
    <col min="13029" max="13029" width="26" style="1" customWidth="1"/>
    <col min="13030" max="13275" width="9.140625" style="1"/>
    <col min="13276" max="13276" width="8.7109375" style="1" customWidth="1"/>
    <col min="13277" max="13277" width="78.7109375" style="1" customWidth="1"/>
    <col min="13278" max="13278" width="13.5703125" style="1" customWidth="1"/>
    <col min="13279" max="13279" width="14" style="1" customWidth="1"/>
    <col min="13280" max="13280" width="17.28515625" style="1" customWidth="1"/>
    <col min="13281" max="13281" width="25.85546875" style="1" customWidth="1"/>
    <col min="13282" max="13282" width="20.42578125" style="1" customWidth="1"/>
    <col min="13283" max="13283" width="10.85546875" style="1" bestFit="1" customWidth="1"/>
    <col min="13284" max="13284" width="12.42578125" style="1" customWidth="1"/>
    <col min="13285" max="13285" width="26" style="1" customWidth="1"/>
    <col min="13286" max="13531" width="9.140625" style="1"/>
    <col min="13532" max="13532" width="8.7109375" style="1" customWidth="1"/>
    <col min="13533" max="13533" width="78.7109375" style="1" customWidth="1"/>
    <col min="13534" max="13534" width="13.5703125" style="1" customWidth="1"/>
    <col min="13535" max="13535" width="14" style="1" customWidth="1"/>
    <col min="13536" max="13536" width="17.28515625" style="1" customWidth="1"/>
    <col min="13537" max="13537" width="25.85546875" style="1" customWidth="1"/>
    <col min="13538" max="13538" width="20.42578125" style="1" customWidth="1"/>
    <col min="13539" max="13539" width="10.85546875" style="1" bestFit="1" customWidth="1"/>
    <col min="13540" max="13540" width="12.42578125" style="1" customWidth="1"/>
    <col min="13541" max="13541" width="26" style="1" customWidth="1"/>
    <col min="13542" max="13787" width="9.140625" style="1"/>
    <col min="13788" max="13788" width="8.7109375" style="1" customWidth="1"/>
    <col min="13789" max="13789" width="78.7109375" style="1" customWidth="1"/>
    <col min="13790" max="13790" width="13.5703125" style="1" customWidth="1"/>
    <col min="13791" max="13791" width="14" style="1" customWidth="1"/>
    <col min="13792" max="13792" width="17.28515625" style="1" customWidth="1"/>
    <col min="13793" max="13793" width="25.85546875" style="1" customWidth="1"/>
    <col min="13794" max="13794" width="20.42578125" style="1" customWidth="1"/>
    <col min="13795" max="13795" width="10.85546875" style="1" bestFit="1" customWidth="1"/>
    <col min="13796" max="13796" width="12.42578125" style="1" customWidth="1"/>
    <col min="13797" max="13797" width="26" style="1" customWidth="1"/>
    <col min="13798" max="14043" width="9.140625" style="1"/>
    <col min="14044" max="14044" width="8.7109375" style="1" customWidth="1"/>
    <col min="14045" max="14045" width="78.7109375" style="1" customWidth="1"/>
    <col min="14046" max="14046" width="13.5703125" style="1" customWidth="1"/>
    <col min="14047" max="14047" width="14" style="1" customWidth="1"/>
    <col min="14048" max="14048" width="17.28515625" style="1" customWidth="1"/>
    <col min="14049" max="14049" width="25.85546875" style="1" customWidth="1"/>
    <col min="14050" max="14050" width="20.42578125" style="1" customWidth="1"/>
    <col min="14051" max="14051" width="10.85546875" style="1" bestFit="1" customWidth="1"/>
    <col min="14052" max="14052" width="12.42578125" style="1" customWidth="1"/>
    <col min="14053" max="14053" width="26" style="1" customWidth="1"/>
    <col min="14054" max="14299" width="9.140625" style="1"/>
    <col min="14300" max="14300" width="8.7109375" style="1" customWidth="1"/>
    <col min="14301" max="14301" width="78.7109375" style="1" customWidth="1"/>
    <col min="14302" max="14302" width="13.5703125" style="1" customWidth="1"/>
    <col min="14303" max="14303" width="14" style="1" customWidth="1"/>
    <col min="14304" max="14304" width="17.28515625" style="1" customWidth="1"/>
    <col min="14305" max="14305" width="25.85546875" style="1" customWidth="1"/>
    <col min="14306" max="14306" width="20.42578125" style="1" customWidth="1"/>
    <col min="14307" max="14307" width="10.85546875" style="1" bestFit="1" customWidth="1"/>
    <col min="14308" max="14308" width="12.42578125" style="1" customWidth="1"/>
    <col min="14309" max="14309" width="26" style="1" customWidth="1"/>
    <col min="14310" max="14555" width="9.140625" style="1"/>
    <col min="14556" max="14556" width="8.7109375" style="1" customWidth="1"/>
    <col min="14557" max="14557" width="78.7109375" style="1" customWidth="1"/>
    <col min="14558" max="14558" width="13.5703125" style="1" customWidth="1"/>
    <col min="14559" max="14559" width="14" style="1" customWidth="1"/>
    <col min="14560" max="14560" width="17.28515625" style="1" customWidth="1"/>
    <col min="14561" max="14561" width="25.85546875" style="1" customWidth="1"/>
    <col min="14562" max="14562" width="20.42578125" style="1" customWidth="1"/>
    <col min="14563" max="14563" width="10.85546875" style="1" bestFit="1" customWidth="1"/>
    <col min="14564" max="14564" width="12.42578125" style="1" customWidth="1"/>
    <col min="14565" max="14565" width="26" style="1" customWidth="1"/>
    <col min="14566" max="14811" width="9.140625" style="1"/>
    <col min="14812" max="14812" width="8.7109375" style="1" customWidth="1"/>
    <col min="14813" max="14813" width="78.7109375" style="1" customWidth="1"/>
    <col min="14814" max="14814" width="13.5703125" style="1" customWidth="1"/>
    <col min="14815" max="14815" width="14" style="1" customWidth="1"/>
    <col min="14816" max="14816" width="17.28515625" style="1" customWidth="1"/>
    <col min="14817" max="14817" width="25.85546875" style="1" customWidth="1"/>
    <col min="14818" max="14818" width="20.42578125" style="1" customWidth="1"/>
    <col min="14819" max="14819" width="10.85546875" style="1" bestFit="1" customWidth="1"/>
    <col min="14820" max="14820" width="12.42578125" style="1" customWidth="1"/>
    <col min="14821" max="14821" width="26" style="1" customWidth="1"/>
    <col min="14822" max="15067" width="9.140625" style="1"/>
    <col min="15068" max="15068" width="8.7109375" style="1" customWidth="1"/>
    <col min="15069" max="15069" width="78.7109375" style="1" customWidth="1"/>
    <col min="15070" max="15070" width="13.5703125" style="1" customWidth="1"/>
    <col min="15071" max="15071" width="14" style="1" customWidth="1"/>
    <col min="15072" max="15072" width="17.28515625" style="1" customWidth="1"/>
    <col min="15073" max="15073" width="25.85546875" style="1" customWidth="1"/>
    <col min="15074" max="15074" width="20.42578125" style="1" customWidth="1"/>
    <col min="15075" max="15075" width="10.85546875" style="1" bestFit="1" customWidth="1"/>
    <col min="15076" max="15076" width="12.42578125" style="1" customWidth="1"/>
    <col min="15077" max="15077" width="26" style="1" customWidth="1"/>
    <col min="15078" max="15323" width="9.140625" style="1"/>
    <col min="15324" max="15324" width="8.7109375" style="1" customWidth="1"/>
    <col min="15325" max="15325" width="78.7109375" style="1" customWidth="1"/>
    <col min="15326" max="15326" width="13.5703125" style="1" customWidth="1"/>
    <col min="15327" max="15327" width="14" style="1" customWidth="1"/>
    <col min="15328" max="15328" width="17.28515625" style="1" customWidth="1"/>
    <col min="15329" max="15329" width="25.85546875" style="1" customWidth="1"/>
    <col min="15330" max="15330" width="20.42578125" style="1" customWidth="1"/>
    <col min="15331" max="15331" width="10.85546875" style="1" bestFit="1" customWidth="1"/>
    <col min="15332" max="15332" width="12.42578125" style="1" customWidth="1"/>
    <col min="15333" max="15333" width="26" style="1" customWidth="1"/>
    <col min="15334" max="15579" width="9.140625" style="1"/>
    <col min="15580" max="15580" width="8.7109375" style="1" customWidth="1"/>
    <col min="15581" max="15581" width="78.7109375" style="1" customWidth="1"/>
    <col min="15582" max="15582" width="13.5703125" style="1" customWidth="1"/>
    <col min="15583" max="15583" width="14" style="1" customWidth="1"/>
    <col min="15584" max="15584" width="17.28515625" style="1" customWidth="1"/>
    <col min="15585" max="15585" width="25.85546875" style="1" customWidth="1"/>
    <col min="15586" max="15586" width="20.42578125" style="1" customWidth="1"/>
    <col min="15587" max="15587" width="10.85546875" style="1" bestFit="1" customWidth="1"/>
    <col min="15588" max="15588" width="12.42578125" style="1" customWidth="1"/>
    <col min="15589" max="15589" width="26" style="1" customWidth="1"/>
    <col min="15590" max="15835" width="9.140625" style="1"/>
    <col min="15836" max="15836" width="8.7109375" style="1" customWidth="1"/>
    <col min="15837" max="15837" width="78.7109375" style="1" customWidth="1"/>
    <col min="15838" max="15838" width="13.5703125" style="1" customWidth="1"/>
    <col min="15839" max="15839" width="14" style="1" customWidth="1"/>
    <col min="15840" max="15840" width="17.28515625" style="1" customWidth="1"/>
    <col min="15841" max="15841" width="25.85546875" style="1" customWidth="1"/>
    <col min="15842" max="15842" width="20.42578125" style="1" customWidth="1"/>
    <col min="15843" max="15843" width="10.85546875" style="1" bestFit="1" customWidth="1"/>
    <col min="15844" max="15844" width="12.42578125" style="1" customWidth="1"/>
    <col min="15845" max="15845" width="26" style="1" customWidth="1"/>
    <col min="15846" max="16091" width="9.140625" style="1"/>
    <col min="16092" max="16092" width="8.7109375" style="1" customWidth="1"/>
    <col min="16093" max="16093" width="78.7109375" style="1" customWidth="1"/>
    <col min="16094" max="16094" width="13.5703125" style="1" customWidth="1"/>
    <col min="16095" max="16095" width="14" style="1" customWidth="1"/>
    <col min="16096" max="16096" width="17.28515625" style="1" customWidth="1"/>
    <col min="16097" max="16097" width="25.85546875" style="1" customWidth="1"/>
    <col min="16098" max="16098" width="20.42578125" style="1" customWidth="1"/>
    <col min="16099" max="16099" width="10.85546875" style="1" bestFit="1" customWidth="1"/>
    <col min="16100" max="16100" width="12.42578125" style="1" customWidth="1"/>
    <col min="16101" max="16101" width="26" style="1" customWidth="1"/>
    <col min="16102" max="16384" width="9.140625" style="1"/>
  </cols>
  <sheetData>
    <row r="1" spans="1:40">
      <c r="D1" s="1" t="s">
        <v>297</v>
      </c>
      <c r="E1" s="50"/>
    </row>
    <row r="2" spans="1:40" ht="16.5" customHeight="1">
      <c r="D2" s="9"/>
      <c r="E2" s="10"/>
      <c r="F2" s="10"/>
    </row>
    <row r="3" spans="1:40">
      <c r="A3" s="134" t="s">
        <v>287</v>
      </c>
      <c r="B3" s="134"/>
      <c r="C3" s="134"/>
      <c r="D3" s="134"/>
      <c r="E3" s="134"/>
      <c r="F3" s="134"/>
    </row>
    <row r="4" spans="1:40" ht="48.75" customHeight="1">
      <c r="A4" s="135" t="s">
        <v>296</v>
      </c>
      <c r="B4" s="135"/>
      <c r="C4" s="135"/>
      <c r="D4" s="135"/>
      <c r="E4" s="135"/>
      <c r="F4" s="135"/>
      <c r="G4" s="7"/>
      <c r="H4" s="7"/>
    </row>
    <row r="5" spans="1:40" ht="22.5" customHeight="1">
      <c r="A5" s="89"/>
      <c r="B5" s="89"/>
      <c r="C5" s="89"/>
      <c r="D5" s="89"/>
      <c r="E5" s="89"/>
      <c r="F5" s="89"/>
      <c r="G5" s="7"/>
      <c r="H5" s="7"/>
    </row>
    <row r="6" spans="1:40" ht="26.25" customHeight="1">
      <c r="A6" s="117" t="s">
        <v>288</v>
      </c>
      <c r="B6" s="117"/>
      <c r="C6" s="117"/>
      <c r="D6" s="117"/>
      <c r="E6" s="117"/>
      <c r="F6" s="117"/>
      <c r="G6" s="7"/>
      <c r="H6" s="7"/>
    </row>
    <row r="7" spans="1:40" ht="36" customHeight="1">
      <c r="A7" s="117" t="s">
        <v>298</v>
      </c>
      <c r="B7" s="117"/>
      <c r="C7" s="117"/>
      <c r="D7" s="117"/>
      <c r="E7" s="117"/>
      <c r="F7" s="117"/>
      <c r="G7" s="7"/>
      <c r="H7" s="7"/>
    </row>
    <row r="8" spans="1:40" ht="22.5" customHeight="1">
      <c r="A8" s="91"/>
      <c r="B8" s="118" t="s">
        <v>150</v>
      </c>
      <c r="C8" s="117"/>
      <c r="D8" s="117"/>
      <c r="E8" s="117"/>
      <c r="F8" s="117"/>
      <c r="G8" s="7"/>
      <c r="H8" s="7"/>
    </row>
    <row r="9" spans="1:40" ht="36" customHeight="1">
      <c r="A9" s="92"/>
      <c r="B9" s="118" t="s">
        <v>291</v>
      </c>
      <c r="C9" s="119"/>
      <c r="D9" s="119"/>
      <c r="E9" s="119"/>
      <c r="F9" s="119"/>
      <c r="G9" s="7"/>
      <c r="H9" s="7"/>
    </row>
    <row r="10" spans="1:40" ht="22.5" customHeight="1">
      <c r="A10" s="93"/>
      <c r="B10" s="118" t="s">
        <v>293</v>
      </c>
      <c r="C10" s="117"/>
      <c r="D10" s="117"/>
      <c r="E10" s="117"/>
      <c r="F10" s="117"/>
      <c r="G10" s="7"/>
      <c r="H10" s="7"/>
    </row>
    <row r="11" spans="1:40" ht="32.25" customHeight="1">
      <c r="A11" s="94"/>
      <c r="B11" s="118" t="s">
        <v>292</v>
      </c>
      <c r="C11" s="117"/>
      <c r="D11" s="117"/>
      <c r="E11" s="117"/>
      <c r="F11" s="117"/>
      <c r="G11" s="7"/>
      <c r="H11" s="7"/>
    </row>
    <row r="12" spans="1:40" ht="21" customHeight="1" thickBot="1">
      <c r="A12" s="89"/>
      <c r="B12" s="89"/>
      <c r="C12" s="89"/>
      <c r="D12" s="89"/>
      <c r="E12" s="89"/>
      <c r="F12" s="89"/>
      <c r="G12" s="7"/>
      <c r="H12" s="7"/>
    </row>
    <row r="13" spans="1:40" ht="61.5" customHeight="1" thickBot="1">
      <c r="A13" s="76" t="s">
        <v>0</v>
      </c>
      <c r="B13" s="77" t="s">
        <v>72</v>
      </c>
      <c r="C13" s="77" t="s">
        <v>1</v>
      </c>
      <c r="D13" s="77" t="s">
        <v>2</v>
      </c>
      <c r="E13" s="78" t="s">
        <v>285</v>
      </c>
      <c r="F13" s="95" t="s">
        <v>286</v>
      </c>
    </row>
    <row r="14" spans="1:40">
      <c r="A14" s="128" t="s">
        <v>289</v>
      </c>
      <c r="B14" s="129"/>
      <c r="C14" s="129"/>
      <c r="D14" s="129"/>
      <c r="E14" s="129"/>
      <c r="F14" s="11">
        <f>F15</f>
        <v>0</v>
      </c>
    </row>
    <row r="15" spans="1:40" ht="16.5" thickBot="1">
      <c r="A15" s="70" t="s">
        <v>149</v>
      </c>
      <c r="B15" s="66" t="s">
        <v>109</v>
      </c>
      <c r="C15" s="67" t="s">
        <v>108</v>
      </c>
      <c r="D15" s="67">
        <v>206</v>
      </c>
      <c r="E15" s="112">
        <v>0</v>
      </c>
      <c r="F15" s="68">
        <f>D15*E15</f>
        <v>0</v>
      </c>
    </row>
    <row r="16" spans="1:40">
      <c r="A16" s="130" t="s">
        <v>290</v>
      </c>
      <c r="B16" s="131"/>
      <c r="C16" s="131"/>
      <c r="D16" s="131"/>
      <c r="E16" s="131"/>
      <c r="F16" s="101">
        <f>F17</f>
        <v>0</v>
      </c>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row>
    <row r="17" spans="1:40" ht="16.5" thickBot="1">
      <c r="A17" s="81" t="s">
        <v>155</v>
      </c>
      <c r="B17" s="82" t="s">
        <v>110</v>
      </c>
      <c r="C17" s="83" t="s">
        <v>78</v>
      </c>
      <c r="D17" s="113">
        <f>D15*82/30.4</f>
        <v>555.65789473684208</v>
      </c>
      <c r="E17" s="111">
        <v>0</v>
      </c>
      <c r="F17" s="96">
        <f>D17*E17</f>
        <v>0</v>
      </c>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row>
    <row r="18" spans="1:40">
      <c r="A18" s="128" t="s">
        <v>162</v>
      </c>
      <c r="B18" s="129"/>
      <c r="C18" s="129"/>
      <c r="D18" s="129"/>
      <c r="E18" s="129"/>
      <c r="F18" s="11">
        <f>F19+F20+F21+F22+F42+F43+F49+F51+F56</f>
        <v>0</v>
      </c>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row>
    <row r="19" spans="1:40">
      <c r="A19" s="97" t="s">
        <v>69</v>
      </c>
      <c r="B19" s="84" t="s">
        <v>163</v>
      </c>
      <c r="C19" s="85" t="s">
        <v>3</v>
      </c>
      <c r="D19" s="85">
        <v>1</v>
      </c>
      <c r="E19" s="110">
        <v>0</v>
      </c>
      <c r="F19" s="98">
        <f>D19*E19</f>
        <v>0</v>
      </c>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row>
    <row r="20" spans="1:40" ht="31.5">
      <c r="A20" s="97" t="s">
        <v>94</v>
      </c>
      <c r="B20" s="84" t="s">
        <v>164</v>
      </c>
      <c r="C20" s="85" t="s">
        <v>93</v>
      </c>
      <c r="D20" s="85">
        <v>30000</v>
      </c>
      <c r="E20" s="110">
        <v>0</v>
      </c>
      <c r="F20" s="98">
        <f>D20*E20</f>
        <v>0</v>
      </c>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row>
    <row r="21" spans="1:40" ht="31.5">
      <c r="A21" s="97" t="s">
        <v>83</v>
      </c>
      <c r="B21" s="84" t="s">
        <v>165</v>
      </c>
      <c r="C21" s="85" t="s">
        <v>9</v>
      </c>
      <c r="D21" s="114">
        <f>30000*1.5*111</f>
        <v>4995000</v>
      </c>
      <c r="E21" s="110">
        <v>0</v>
      </c>
      <c r="F21" s="98">
        <f>D21*E21</f>
        <v>0</v>
      </c>
      <c r="G21" s="69"/>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row>
    <row r="22" spans="1:40" ht="31.5">
      <c r="A22" s="140" t="s">
        <v>95</v>
      </c>
      <c r="B22" s="84" t="s">
        <v>166</v>
      </c>
      <c r="C22" s="85" t="s">
        <v>93</v>
      </c>
      <c r="D22" s="85">
        <v>24155</v>
      </c>
      <c r="E22" s="90"/>
      <c r="F22" s="98">
        <f>SUM(F23:F40)</f>
        <v>0</v>
      </c>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row>
    <row r="23" spans="1:40">
      <c r="A23" s="141"/>
      <c r="B23" s="84" t="s">
        <v>167</v>
      </c>
      <c r="C23" s="85" t="s">
        <v>93</v>
      </c>
      <c r="D23" s="85">
        <v>2109</v>
      </c>
      <c r="E23" s="136">
        <v>0</v>
      </c>
      <c r="F23" s="98">
        <f>D23*E23</f>
        <v>0</v>
      </c>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row>
    <row r="24" spans="1:40">
      <c r="A24" s="141"/>
      <c r="B24" s="84" t="s">
        <v>168</v>
      </c>
      <c r="C24" s="85" t="s">
        <v>93</v>
      </c>
      <c r="D24" s="85">
        <v>400</v>
      </c>
      <c r="E24" s="136"/>
      <c r="F24" s="98">
        <f>D24*E23</f>
        <v>0</v>
      </c>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row>
    <row r="25" spans="1:40">
      <c r="A25" s="141"/>
      <c r="B25" s="84" t="s">
        <v>160</v>
      </c>
      <c r="C25" s="85" t="s">
        <v>93</v>
      </c>
      <c r="D25" s="85">
        <v>1600</v>
      </c>
      <c r="E25" s="136"/>
      <c r="F25" s="98">
        <f>D25*E23</f>
        <v>0</v>
      </c>
      <c r="G25" s="69"/>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row>
    <row r="26" spans="1:40">
      <c r="A26" s="141"/>
      <c r="B26" s="84" t="s">
        <v>159</v>
      </c>
      <c r="C26" s="85" t="s">
        <v>93</v>
      </c>
      <c r="D26" s="85">
        <v>1010</v>
      </c>
      <c r="E26" s="136"/>
      <c r="F26" s="98">
        <f>D26*E23</f>
        <v>0</v>
      </c>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row>
    <row r="27" spans="1:40">
      <c r="A27" s="141"/>
      <c r="B27" s="84" t="s">
        <v>169</v>
      </c>
      <c r="C27" s="85" t="s">
        <v>93</v>
      </c>
      <c r="D27" s="85">
        <v>6000</v>
      </c>
      <c r="E27" s="136"/>
      <c r="F27" s="98">
        <f>D27*E23</f>
        <v>0</v>
      </c>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row>
    <row r="28" spans="1:40">
      <c r="A28" s="141"/>
      <c r="B28" s="84" t="s">
        <v>170</v>
      </c>
      <c r="C28" s="85" t="s">
        <v>93</v>
      </c>
      <c r="D28" s="85">
        <v>3840</v>
      </c>
      <c r="E28" s="136"/>
      <c r="F28" s="98">
        <f>D28*E23</f>
        <v>0</v>
      </c>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row>
    <row r="29" spans="1:40">
      <c r="A29" s="141"/>
      <c r="B29" s="84" t="s">
        <v>171</v>
      </c>
      <c r="C29" s="85" t="s">
        <v>93</v>
      </c>
      <c r="D29" s="85">
        <v>48</v>
      </c>
      <c r="E29" s="136"/>
      <c r="F29" s="98">
        <f>D29*E23</f>
        <v>0</v>
      </c>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row>
    <row r="30" spans="1:40">
      <c r="A30" s="141"/>
      <c r="B30" s="84" t="s">
        <v>172</v>
      </c>
      <c r="C30" s="85" t="s">
        <v>93</v>
      </c>
      <c r="D30" s="85">
        <v>300</v>
      </c>
      <c r="E30" s="136"/>
      <c r="F30" s="98">
        <f>D30*E23</f>
        <v>0</v>
      </c>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row>
    <row r="31" spans="1:40">
      <c r="A31" s="141"/>
      <c r="B31" s="84" t="s">
        <v>173</v>
      </c>
      <c r="C31" s="85" t="s">
        <v>93</v>
      </c>
      <c r="D31" s="85">
        <v>4905</v>
      </c>
      <c r="E31" s="136"/>
      <c r="F31" s="98">
        <f>D31*E23</f>
        <v>0</v>
      </c>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row>
    <row r="32" spans="1:40">
      <c r="A32" s="141"/>
      <c r="B32" s="84" t="s">
        <v>174</v>
      </c>
      <c r="C32" s="85" t="s">
        <v>93</v>
      </c>
      <c r="D32" s="85">
        <v>120</v>
      </c>
      <c r="E32" s="136"/>
      <c r="F32" s="98">
        <f>D32*E23</f>
        <v>0</v>
      </c>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row>
    <row r="33" spans="1:40">
      <c r="A33" s="141"/>
      <c r="B33" s="84" t="s">
        <v>175</v>
      </c>
      <c r="C33" s="85" t="s">
        <v>93</v>
      </c>
      <c r="D33" s="85">
        <v>600</v>
      </c>
      <c r="E33" s="136"/>
      <c r="F33" s="98">
        <f>D33*E23</f>
        <v>0</v>
      </c>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row>
    <row r="34" spans="1:40">
      <c r="A34" s="141"/>
      <c r="B34" s="84" t="s">
        <v>176</v>
      </c>
      <c r="C34" s="85" t="s">
        <v>93</v>
      </c>
      <c r="D34" s="85">
        <v>120</v>
      </c>
      <c r="E34" s="136"/>
      <c r="F34" s="98">
        <f>D34*E23</f>
        <v>0</v>
      </c>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row>
    <row r="35" spans="1:40">
      <c r="A35" s="141"/>
      <c r="B35" s="84" t="s">
        <v>177</v>
      </c>
      <c r="C35" s="85" t="s">
        <v>93</v>
      </c>
      <c r="D35" s="85">
        <v>900</v>
      </c>
      <c r="E35" s="136"/>
      <c r="F35" s="98">
        <f>D35*E23</f>
        <v>0</v>
      </c>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row>
    <row r="36" spans="1:40">
      <c r="A36" s="141"/>
      <c r="B36" s="84" t="s">
        <v>178</v>
      </c>
      <c r="C36" s="85" t="s">
        <v>93</v>
      </c>
      <c r="D36" s="85">
        <v>120</v>
      </c>
      <c r="E36" s="136"/>
      <c r="F36" s="98">
        <f>D36*E23</f>
        <v>0</v>
      </c>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row>
    <row r="37" spans="1:40">
      <c r="A37" s="141"/>
      <c r="B37" s="84" t="s">
        <v>179</v>
      </c>
      <c r="C37" s="85" t="s">
        <v>93</v>
      </c>
      <c r="D37" s="85">
        <v>200</v>
      </c>
      <c r="E37" s="136"/>
      <c r="F37" s="98">
        <f>D37*E23</f>
        <v>0</v>
      </c>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row>
    <row r="38" spans="1:40">
      <c r="A38" s="141"/>
      <c r="B38" s="84" t="s">
        <v>180</v>
      </c>
      <c r="C38" s="85" t="s">
        <v>93</v>
      </c>
      <c r="D38" s="85">
        <v>110</v>
      </c>
      <c r="E38" s="136"/>
      <c r="F38" s="98">
        <f>D38*E23</f>
        <v>0</v>
      </c>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row>
    <row r="39" spans="1:40">
      <c r="A39" s="141"/>
      <c r="B39" s="84" t="s">
        <v>181</v>
      </c>
      <c r="C39" s="85" t="s">
        <v>93</v>
      </c>
      <c r="D39" s="85">
        <v>200</v>
      </c>
      <c r="E39" s="136"/>
      <c r="F39" s="98">
        <f>D39*E23</f>
        <v>0</v>
      </c>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row>
    <row r="40" spans="1:40">
      <c r="A40" s="141"/>
      <c r="B40" s="84" t="s">
        <v>182</v>
      </c>
      <c r="C40" s="85" t="s">
        <v>93</v>
      </c>
      <c r="D40" s="85">
        <v>600</v>
      </c>
      <c r="E40" s="136"/>
      <c r="F40" s="98">
        <f>D40*E23</f>
        <v>0</v>
      </c>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row>
    <row r="41" spans="1:40">
      <c r="A41" s="142"/>
      <c r="B41" s="86" t="s">
        <v>283</v>
      </c>
      <c r="C41" s="85" t="s">
        <v>93</v>
      </c>
      <c r="D41" s="85">
        <v>973</v>
      </c>
      <c r="E41" s="90" t="s">
        <v>101</v>
      </c>
      <c r="F41" s="98" t="s">
        <v>101</v>
      </c>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row>
    <row r="42" spans="1:40" ht="47.25">
      <c r="A42" s="97" t="s">
        <v>84</v>
      </c>
      <c r="B42" s="84" t="s">
        <v>183</v>
      </c>
      <c r="C42" s="85" t="s">
        <v>157</v>
      </c>
      <c r="D42" s="85">
        <v>22000</v>
      </c>
      <c r="E42" s="110">
        <v>0</v>
      </c>
      <c r="F42" s="98">
        <f>D42*E42</f>
        <v>0</v>
      </c>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row>
    <row r="43" spans="1:40">
      <c r="A43" s="140" t="s">
        <v>96</v>
      </c>
      <c r="B43" s="84" t="s">
        <v>184</v>
      </c>
      <c r="C43" s="85" t="s">
        <v>93</v>
      </c>
      <c r="D43" s="85">
        <v>2432</v>
      </c>
      <c r="E43" s="90"/>
      <c r="F43" s="98">
        <f>SUM(F44:F47)</f>
        <v>0</v>
      </c>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row>
    <row r="44" spans="1:40">
      <c r="A44" s="141"/>
      <c r="B44" s="84" t="s">
        <v>158</v>
      </c>
      <c r="C44" s="85" t="s">
        <v>93</v>
      </c>
      <c r="D44" s="85">
        <v>1374</v>
      </c>
      <c r="E44" s="137">
        <v>0</v>
      </c>
      <c r="F44" s="98">
        <f>D44*E44</f>
        <v>0</v>
      </c>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row>
    <row r="45" spans="1:40">
      <c r="A45" s="141"/>
      <c r="B45" s="84" t="s">
        <v>159</v>
      </c>
      <c r="C45" s="85" t="s">
        <v>93</v>
      </c>
      <c r="D45" s="85">
        <v>854</v>
      </c>
      <c r="E45" s="138"/>
      <c r="F45" s="98">
        <f>D45*E44</f>
        <v>0</v>
      </c>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row>
    <row r="46" spans="1:40">
      <c r="A46" s="141"/>
      <c r="B46" s="84" t="s">
        <v>160</v>
      </c>
      <c r="C46" s="85" t="s">
        <v>93</v>
      </c>
      <c r="D46" s="85">
        <v>52</v>
      </c>
      <c r="E46" s="138"/>
      <c r="F46" s="98">
        <f>D46*E44</f>
        <v>0</v>
      </c>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69"/>
      <c r="AH46" s="69"/>
      <c r="AI46" s="69"/>
      <c r="AJ46" s="69"/>
      <c r="AK46" s="69"/>
      <c r="AL46" s="69"/>
      <c r="AM46" s="69"/>
      <c r="AN46" s="69"/>
    </row>
    <row r="47" spans="1:40">
      <c r="A47" s="141"/>
      <c r="B47" s="84" t="s">
        <v>185</v>
      </c>
      <c r="C47" s="85" t="s">
        <v>93</v>
      </c>
      <c r="D47" s="85">
        <v>36</v>
      </c>
      <c r="E47" s="139"/>
      <c r="F47" s="98">
        <f>D47*E44</f>
        <v>0</v>
      </c>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row>
    <row r="48" spans="1:40">
      <c r="A48" s="142"/>
      <c r="B48" s="86" t="s">
        <v>283</v>
      </c>
      <c r="C48" s="85" t="s">
        <v>93</v>
      </c>
      <c r="D48" s="85">
        <v>116</v>
      </c>
      <c r="E48" s="90" t="s">
        <v>101</v>
      </c>
      <c r="F48" s="98" t="s">
        <v>101</v>
      </c>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row>
    <row r="49" spans="1:40">
      <c r="A49" s="140" t="s">
        <v>85</v>
      </c>
      <c r="B49" s="84" t="s">
        <v>186</v>
      </c>
      <c r="C49" s="85" t="s">
        <v>93</v>
      </c>
      <c r="D49" s="85">
        <v>3413</v>
      </c>
      <c r="E49" s="110">
        <v>0</v>
      </c>
      <c r="F49" s="98">
        <f>D49*E49</f>
        <v>0</v>
      </c>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69"/>
      <c r="AI49" s="69"/>
      <c r="AJ49" s="69"/>
      <c r="AK49" s="69"/>
      <c r="AL49" s="69"/>
      <c r="AM49" s="69"/>
      <c r="AN49" s="69"/>
    </row>
    <row r="50" spans="1:40">
      <c r="A50" s="142"/>
      <c r="B50" s="86" t="s">
        <v>283</v>
      </c>
      <c r="C50" s="85" t="s">
        <v>93</v>
      </c>
      <c r="D50" s="85">
        <v>163</v>
      </c>
      <c r="E50" s="90" t="s">
        <v>101</v>
      </c>
      <c r="F50" s="98" t="s">
        <v>101</v>
      </c>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row>
    <row r="51" spans="1:40">
      <c r="A51" s="140" t="s">
        <v>97</v>
      </c>
      <c r="B51" s="84" t="s">
        <v>161</v>
      </c>
      <c r="C51" s="85" t="s">
        <v>77</v>
      </c>
      <c r="D51" s="85">
        <v>7000</v>
      </c>
      <c r="E51" s="90"/>
      <c r="F51" s="98">
        <f>SUM(F52:F55)</f>
        <v>0</v>
      </c>
      <c r="G51" s="69"/>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9"/>
      <c r="AL51" s="69"/>
      <c r="AM51" s="69"/>
      <c r="AN51" s="69"/>
    </row>
    <row r="52" spans="1:40" ht="31.5">
      <c r="A52" s="141"/>
      <c r="B52" s="84" t="s">
        <v>187</v>
      </c>
      <c r="C52" s="85" t="s">
        <v>77</v>
      </c>
      <c r="D52" s="85">
        <v>1800</v>
      </c>
      <c r="E52" s="137">
        <v>0</v>
      </c>
      <c r="F52" s="98">
        <f>D52*E52</f>
        <v>0</v>
      </c>
      <c r="G52" s="69"/>
      <c r="H52" s="69"/>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row>
    <row r="53" spans="1:40">
      <c r="A53" s="141"/>
      <c r="B53" s="84" t="s">
        <v>188</v>
      </c>
      <c r="C53" s="85" t="s">
        <v>77</v>
      </c>
      <c r="D53" s="85">
        <v>3120</v>
      </c>
      <c r="E53" s="138"/>
      <c r="F53" s="98">
        <f>D53*E52</f>
        <v>0</v>
      </c>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row>
    <row r="54" spans="1:40">
      <c r="A54" s="141"/>
      <c r="B54" s="84" t="s">
        <v>189</v>
      </c>
      <c r="C54" s="85" t="s">
        <v>77</v>
      </c>
      <c r="D54" s="85">
        <v>1750</v>
      </c>
      <c r="E54" s="138"/>
      <c r="F54" s="98">
        <f>D54*E52</f>
        <v>0</v>
      </c>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row>
    <row r="55" spans="1:40">
      <c r="A55" s="142"/>
      <c r="B55" s="84" t="s">
        <v>190</v>
      </c>
      <c r="C55" s="85" t="s">
        <v>77</v>
      </c>
      <c r="D55" s="85">
        <v>330</v>
      </c>
      <c r="E55" s="139"/>
      <c r="F55" s="98">
        <f>D55*E52</f>
        <v>0</v>
      </c>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row>
    <row r="56" spans="1:40">
      <c r="A56" s="140" t="s">
        <v>86</v>
      </c>
      <c r="B56" s="84" t="s">
        <v>191</v>
      </c>
      <c r="C56" s="85" t="s">
        <v>77</v>
      </c>
      <c r="D56" s="85">
        <v>5900</v>
      </c>
      <c r="E56" s="90"/>
      <c r="F56" s="98">
        <f>SUM(F57:F59)</f>
        <v>0</v>
      </c>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row>
    <row r="57" spans="1:40" ht="31.5">
      <c r="A57" s="141"/>
      <c r="B57" s="84" t="s">
        <v>187</v>
      </c>
      <c r="C57" s="85" t="s">
        <v>77</v>
      </c>
      <c r="D57" s="85">
        <v>1800</v>
      </c>
      <c r="E57" s="137">
        <v>0</v>
      </c>
      <c r="F57" s="98">
        <f>D57*E57</f>
        <v>0</v>
      </c>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row>
    <row r="58" spans="1:40">
      <c r="A58" s="141"/>
      <c r="B58" s="84" t="s">
        <v>160</v>
      </c>
      <c r="C58" s="85" t="s">
        <v>77</v>
      </c>
      <c r="D58" s="85">
        <v>1750</v>
      </c>
      <c r="E58" s="138"/>
      <c r="F58" s="98">
        <f>D58*E57</f>
        <v>0</v>
      </c>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69"/>
      <c r="AL58" s="69"/>
      <c r="AM58" s="69"/>
      <c r="AN58" s="69"/>
    </row>
    <row r="59" spans="1:40">
      <c r="A59" s="142"/>
      <c r="B59" s="84" t="s">
        <v>188</v>
      </c>
      <c r="C59" s="85" t="s">
        <v>77</v>
      </c>
      <c r="D59" s="85">
        <v>2350</v>
      </c>
      <c r="E59" s="139"/>
      <c r="F59" s="98">
        <f>D59*E57</f>
        <v>0</v>
      </c>
      <c r="G59" s="69"/>
      <c r="H59" s="69"/>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69"/>
      <c r="AJ59" s="69"/>
      <c r="AK59" s="69"/>
      <c r="AL59" s="69"/>
      <c r="AM59" s="69"/>
      <c r="AN59" s="69"/>
    </row>
    <row r="60" spans="1:40">
      <c r="A60" s="132" t="s">
        <v>192</v>
      </c>
      <c r="B60" s="133"/>
      <c r="C60" s="133"/>
      <c r="D60" s="133"/>
      <c r="E60" s="133"/>
      <c r="F60" s="99">
        <f>SUM(F61:F102)</f>
        <v>0</v>
      </c>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row>
    <row r="61" spans="1:40" s="4" customFormat="1">
      <c r="A61" s="12" t="s">
        <v>88</v>
      </c>
      <c r="B61" s="13" t="s">
        <v>11</v>
      </c>
      <c r="C61" s="14" t="s">
        <v>3</v>
      </c>
      <c r="D61" s="14">
        <v>1</v>
      </c>
      <c r="E61" s="102">
        <v>0</v>
      </c>
      <c r="F61" s="15">
        <f>D61*E61</f>
        <v>0</v>
      </c>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row>
    <row r="62" spans="1:40" s="4" customFormat="1">
      <c r="A62" s="12" t="s">
        <v>107</v>
      </c>
      <c r="B62" s="13" t="s">
        <v>12</v>
      </c>
      <c r="C62" s="14" t="s">
        <v>3</v>
      </c>
      <c r="D62" s="14">
        <v>1</v>
      </c>
      <c r="E62" s="102">
        <v>0</v>
      </c>
      <c r="F62" s="15">
        <f t="shared" ref="F62:F102" si="0">D62*E62</f>
        <v>0</v>
      </c>
      <c r="G62" s="73"/>
      <c r="H62" s="73"/>
      <c r="I62" s="73"/>
      <c r="J62" s="73"/>
      <c r="K62" s="73"/>
      <c r="L62" s="73"/>
      <c r="M62" s="73"/>
      <c r="N62" s="73"/>
      <c r="O62" s="73"/>
      <c r="P62" s="73"/>
      <c r="Q62" s="73"/>
      <c r="R62" s="73"/>
      <c r="S62" s="73"/>
      <c r="T62" s="73"/>
      <c r="U62" s="73"/>
      <c r="V62" s="73"/>
      <c r="W62" s="73"/>
      <c r="X62" s="73"/>
      <c r="Y62" s="73"/>
      <c r="Z62" s="73"/>
      <c r="AA62" s="73"/>
      <c r="AB62" s="73"/>
      <c r="AC62" s="73"/>
      <c r="AD62" s="73"/>
      <c r="AE62" s="73"/>
      <c r="AF62" s="73"/>
      <c r="AG62" s="73"/>
      <c r="AH62" s="73"/>
      <c r="AI62" s="73"/>
      <c r="AJ62" s="73"/>
      <c r="AK62" s="73"/>
      <c r="AL62" s="73"/>
      <c r="AM62" s="73"/>
      <c r="AN62" s="73"/>
    </row>
    <row r="63" spans="1:40" s="4" customFormat="1">
      <c r="A63" s="12" t="s">
        <v>133</v>
      </c>
      <c r="B63" s="51" t="s">
        <v>13</v>
      </c>
      <c r="C63" s="14" t="s">
        <v>3</v>
      </c>
      <c r="D63" s="14">
        <v>1</v>
      </c>
      <c r="E63" s="102">
        <v>0</v>
      </c>
      <c r="F63" s="15">
        <f t="shared" si="0"/>
        <v>0</v>
      </c>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row>
    <row r="64" spans="1:40" s="4" customFormat="1">
      <c r="A64" s="12" t="s">
        <v>134</v>
      </c>
      <c r="B64" s="51" t="s">
        <v>111</v>
      </c>
      <c r="C64" s="14" t="s">
        <v>3</v>
      </c>
      <c r="D64" s="14">
        <v>1</v>
      </c>
      <c r="E64" s="102">
        <v>0</v>
      </c>
      <c r="F64" s="15">
        <f t="shared" si="0"/>
        <v>0</v>
      </c>
      <c r="G64" s="73"/>
      <c r="H64" s="73"/>
      <c r="I64" s="73"/>
      <c r="J64" s="73"/>
      <c r="K64" s="73"/>
      <c r="L64" s="73"/>
      <c r="M64" s="73"/>
      <c r="N64" s="73"/>
      <c r="O64" s="73"/>
      <c r="P64" s="73"/>
      <c r="Q64" s="73"/>
      <c r="R64" s="73"/>
      <c r="S64" s="73"/>
      <c r="T64" s="73"/>
      <c r="U64" s="73"/>
      <c r="V64" s="73"/>
      <c r="W64" s="73"/>
      <c r="X64" s="73"/>
      <c r="Y64" s="73"/>
      <c r="Z64" s="73"/>
      <c r="AA64" s="73"/>
      <c r="AB64" s="73"/>
      <c r="AC64" s="73"/>
      <c r="AD64" s="73"/>
      <c r="AE64" s="73"/>
      <c r="AF64" s="73"/>
      <c r="AG64" s="73"/>
      <c r="AH64" s="73"/>
      <c r="AI64" s="73"/>
      <c r="AJ64" s="73"/>
      <c r="AK64" s="73"/>
      <c r="AL64" s="73"/>
      <c r="AM64" s="73"/>
      <c r="AN64" s="73"/>
    </row>
    <row r="65" spans="1:40" s="4" customFormat="1">
      <c r="A65" s="12" t="s">
        <v>135</v>
      </c>
      <c r="B65" s="52" t="s">
        <v>5</v>
      </c>
      <c r="C65" s="14" t="s">
        <v>3</v>
      </c>
      <c r="D65" s="14">
        <v>1</v>
      </c>
      <c r="E65" s="102">
        <v>0</v>
      </c>
      <c r="F65" s="15">
        <f t="shared" si="0"/>
        <v>0</v>
      </c>
      <c r="G65" s="73"/>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row>
    <row r="66" spans="1:40" s="4" customFormat="1">
      <c r="A66" s="12" t="s">
        <v>136</v>
      </c>
      <c r="B66" s="52" t="s">
        <v>14</v>
      </c>
      <c r="C66" s="14" t="s">
        <v>3</v>
      </c>
      <c r="D66" s="14">
        <v>1</v>
      </c>
      <c r="E66" s="102">
        <v>0</v>
      </c>
      <c r="F66" s="15">
        <f t="shared" si="0"/>
        <v>0</v>
      </c>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row>
    <row r="67" spans="1:40" s="4" customFormat="1">
      <c r="A67" s="12" t="s">
        <v>193</v>
      </c>
      <c r="B67" s="53" t="s">
        <v>15</v>
      </c>
      <c r="C67" s="14" t="s">
        <v>3</v>
      </c>
      <c r="D67" s="14">
        <v>1</v>
      </c>
      <c r="E67" s="102">
        <v>0</v>
      </c>
      <c r="F67" s="15">
        <f t="shared" si="0"/>
        <v>0</v>
      </c>
      <c r="G67" s="73"/>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row>
    <row r="68" spans="1:40" s="4" customFormat="1">
      <c r="A68" s="12" t="s">
        <v>194</v>
      </c>
      <c r="B68" s="52" t="s">
        <v>6</v>
      </c>
      <c r="C68" s="14" t="s">
        <v>3</v>
      </c>
      <c r="D68" s="14">
        <v>1</v>
      </c>
      <c r="E68" s="102">
        <v>0</v>
      </c>
      <c r="F68" s="15">
        <f t="shared" si="0"/>
        <v>0</v>
      </c>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row>
    <row r="69" spans="1:40" s="4" customFormat="1">
      <c r="A69" s="12" t="s">
        <v>195</v>
      </c>
      <c r="B69" s="52" t="s">
        <v>49</v>
      </c>
      <c r="C69" s="14" t="s">
        <v>3</v>
      </c>
      <c r="D69" s="14">
        <v>1</v>
      </c>
      <c r="E69" s="102">
        <v>0</v>
      </c>
      <c r="F69" s="15">
        <f t="shared" si="0"/>
        <v>0</v>
      </c>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row>
    <row r="70" spans="1:40" s="4" customFormat="1">
      <c r="A70" s="12" t="s">
        <v>196</v>
      </c>
      <c r="B70" s="53" t="s">
        <v>50</v>
      </c>
      <c r="C70" s="14" t="s">
        <v>3</v>
      </c>
      <c r="D70" s="14">
        <v>1</v>
      </c>
      <c r="E70" s="102">
        <v>0</v>
      </c>
      <c r="F70" s="15">
        <f t="shared" si="0"/>
        <v>0</v>
      </c>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row>
    <row r="71" spans="1:40" s="4" customFormat="1">
      <c r="A71" s="79" t="s">
        <v>197</v>
      </c>
      <c r="B71" s="52" t="s">
        <v>16</v>
      </c>
      <c r="C71" s="14" t="s">
        <v>3</v>
      </c>
      <c r="D71" s="14">
        <v>1</v>
      </c>
      <c r="E71" s="102">
        <v>0</v>
      </c>
      <c r="F71" s="15">
        <f t="shared" si="0"/>
        <v>0</v>
      </c>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row>
    <row r="72" spans="1:40" s="4" customFormat="1">
      <c r="A72" s="79" t="s">
        <v>198</v>
      </c>
      <c r="B72" s="53" t="s">
        <v>17</v>
      </c>
      <c r="C72" s="14" t="s">
        <v>3</v>
      </c>
      <c r="D72" s="14">
        <v>1</v>
      </c>
      <c r="E72" s="102">
        <v>0</v>
      </c>
      <c r="F72" s="15">
        <f t="shared" si="0"/>
        <v>0</v>
      </c>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row>
    <row r="73" spans="1:40" s="4" customFormat="1">
      <c r="A73" s="79" t="s">
        <v>199</v>
      </c>
      <c r="B73" s="53" t="s">
        <v>18</v>
      </c>
      <c r="C73" s="14" t="s">
        <v>3</v>
      </c>
      <c r="D73" s="14">
        <v>1</v>
      </c>
      <c r="E73" s="102">
        <v>0</v>
      </c>
      <c r="F73" s="15">
        <f t="shared" si="0"/>
        <v>0</v>
      </c>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row>
    <row r="74" spans="1:40" s="4" customFormat="1">
      <c r="A74" s="79" t="s">
        <v>200</v>
      </c>
      <c r="B74" s="53" t="s">
        <v>51</v>
      </c>
      <c r="C74" s="14" t="s">
        <v>3</v>
      </c>
      <c r="D74" s="14">
        <v>1</v>
      </c>
      <c r="E74" s="102">
        <v>0</v>
      </c>
      <c r="F74" s="15">
        <f t="shared" si="0"/>
        <v>0</v>
      </c>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row>
    <row r="75" spans="1:40" s="4" customFormat="1">
      <c r="A75" s="79" t="s">
        <v>201</v>
      </c>
      <c r="B75" s="52" t="s">
        <v>19</v>
      </c>
      <c r="C75" s="14" t="s">
        <v>3</v>
      </c>
      <c r="D75" s="14">
        <v>1</v>
      </c>
      <c r="E75" s="102">
        <v>0</v>
      </c>
      <c r="F75" s="15">
        <f t="shared" si="0"/>
        <v>0</v>
      </c>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row>
    <row r="76" spans="1:40" s="4" customFormat="1">
      <c r="A76" s="79" t="s">
        <v>202</v>
      </c>
      <c r="B76" s="53" t="s">
        <v>20</v>
      </c>
      <c r="C76" s="14" t="s">
        <v>3</v>
      </c>
      <c r="D76" s="14">
        <v>1</v>
      </c>
      <c r="E76" s="102">
        <v>0</v>
      </c>
      <c r="F76" s="15">
        <f t="shared" si="0"/>
        <v>0</v>
      </c>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row>
    <row r="77" spans="1:40" s="4" customFormat="1">
      <c r="A77" s="79" t="s">
        <v>203</v>
      </c>
      <c r="B77" s="53" t="s">
        <v>52</v>
      </c>
      <c r="C77" s="14" t="s">
        <v>3</v>
      </c>
      <c r="D77" s="14">
        <v>1</v>
      </c>
      <c r="E77" s="102">
        <v>0</v>
      </c>
      <c r="F77" s="15">
        <f t="shared" si="0"/>
        <v>0</v>
      </c>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row>
    <row r="78" spans="1:40" s="4" customFormat="1">
      <c r="A78" s="79" t="s">
        <v>204</v>
      </c>
      <c r="B78" s="52" t="s">
        <v>21</v>
      </c>
      <c r="C78" s="14" t="s">
        <v>3</v>
      </c>
      <c r="D78" s="14">
        <v>1</v>
      </c>
      <c r="E78" s="102">
        <v>0</v>
      </c>
      <c r="F78" s="15">
        <f t="shared" si="0"/>
        <v>0</v>
      </c>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row>
    <row r="79" spans="1:40" s="4" customFormat="1">
      <c r="A79" s="79" t="s">
        <v>205</v>
      </c>
      <c r="B79" s="52" t="s">
        <v>22</v>
      </c>
      <c r="C79" s="14" t="s">
        <v>3</v>
      </c>
      <c r="D79" s="14">
        <v>1</v>
      </c>
      <c r="E79" s="102">
        <v>0</v>
      </c>
      <c r="F79" s="15">
        <f t="shared" si="0"/>
        <v>0</v>
      </c>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row>
    <row r="80" spans="1:40" s="4" customFormat="1">
      <c r="A80" s="79" t="s">
        <v>206</v>
      </c>
      <c r="B80" s="54" t="s">
        <v>23</v>
      </c>
      <c r="C80" s="14" t="s">
        <v>3</v>
      </c>
      <c r="D80" s="14">
        <v>1</v>
      </c>
      <c r="E80" s="102">
        <v>0</v>
      </c>
      <c r="F80" s="15">
        <f t="shared" si="0"/>
        <v>0</v>
      </c>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row>
    <row r="81" spans="1:40" s="4" customFormat="1">
      <c r="A81" s="79" t="s">
        <v>207</v>
      </c>
      <c r="B81" s="54" t="s">
        <v>24</v>
      </c>
      <c r="C81" s="14" t="s">
        <v>3</v>
      </c>
      <c r="D81" s="14">
        <v>1</v>
      </c>
      <c r="E81" s="102">
        <v>0</v>
      </c>
      <c r="F81" s="15">
        <f t="shared" si="0"/>
        <v>0</v>
      </c>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row>
    <row r="82" spans="1:40" s="5" customFormat="1">
      <c r="A82" s="79" t="s">
        <v>208</v>
      </c>
      <c r="B82" s="54" t="s">
        <v>25</v>
      </c>
      <c r="C82" s="14" t="s">
        <v>3</v>
      </c>
      <c r="D82" s="14">
        <v>1</v>
      </c>
      <c r="E82" s="102">
        <v>0</v>
      </c>
      <c r="F82" s="15">
        <f t="shared" si="0"/>
        <v>0</v>
      </c>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row>
    <row r="83" spans="1:40" s="5" customFormat="1">
      <c r="A83" s="79" t="s">
        <v>209</v>
      </c>
      <c r="B83" s="55" t="s">
        <v>71</v>
      </c>
      <c r="C83" s="14" t="s">
        <v>3</v>
      </c>
      <c r="D83" s="14">
        <v>1</v>
      </c>
      <c r="E83" s="102">
        <v>0</v>
      </c>
      <c r="F83" s="15">
        <f t="shared" si="0"/>
        <v>0</v>
      </c>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row>
    <row r="84" spans="1:40" s="5" customFormat="1">
      <c r="A84" s="79" t="s">
        <v>210</v>
      </c>
      <c r="B84" s="55" t="s">
        <v>64</v>
      </c>
      <c r="C84" s="14" t="s">
        <v>3</v>
      </c>
      <c r="D84" s="14">
        <v>1</v>
      </c>
      <c r="E84" s="102">
        <v>0</v>
      </c>
      <c r="F84" s="15">
        <f t="shared" si="0"/>
        <v>0</v>
      </c>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row>
    <row r="85" spans="1:40" s="5" customFormat="1">
      <c r="A85" s="79" t="s">
        <v>211</v>
      </c>
      <c r="B85" s="54" t="s">
        <v>26</v>
      </c>
      <c r="C85" s="14" t="s">
        <v>3</v>
      </c>
      <c r="D85" s="14">
        <v>1</v>
      </c>
      <c r="E85" s="102">
        <v>0</v>
      </c>
      <c r="F85" s="15">
        <f t="shared" si="0"/>
        <v>0</v>
      </c>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row>
    <row r="86" spans="1:40" s="5" customFormat="1">
      <c r="A86" s="79" t="s">
        <v>212</v>
      </c>
      <c r="B86" s="54" t="s">
        <v>27</v>
      </c>
      <c r="C86" s="14" t="s">
        <v>3</v>
      </c>
      <c r="D86" s="14">
        <v>1</v>
      </c>
      <c r="E86" s="102">
        <v>0</v>
      </c>
      <c r="F86" s="15">
        <f t="shared" si="0"/>
        <v>0</v>
      </c>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row>
    <row r="87" spans="1:40" s="5" customFormat="1">
      <c r="A87" s="79" t="s">
        <v>213</v>
      </c>
      <c r="B87" s="54" t="s">
        <v>28</v>
      </c>
      <c r="C87" s="14" t="s">
        <v>3</v>
      </c>
      <c r="D87" s="14">
        <v>1</v>
      </c>
      <c r="E87" s="102">
        <v>0</v>
      </c>
      <c r="F87" s="15">
        <f t="shared" si="0"/>
        <v>0</v>
      </c>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row>
    <row r="88" spans="1:40" s="5" customFormat="1">
      <c r="A88" s="79" t="s">
        <v>214</v>
      </c>
      <c r="B88" s="54" t="s">
        <v>29</v>
      </c>
      <c r="C88" s="14" t="s">
        <v>3</v>
      </c>
      <c r="D88" s="14">
        <v>1</v>
      </c>
      <c r="E88" s="102">
        <v>0</v>
      </c>
      <c r="F88" s="15">
        <f t="shared" si="0"/>
        <v>0</v>
      </c>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row>
    <row r="89" spans="1:40" s="5" customFormat="1">
      <c r="A89" s="79" t="s">
        <v>215</v>
      </c>
      <c r="B89" s="54" t="s">
        <v>112</v>
      </c>
      <c r="C89" s="14" t="s">
        <v>3</v>
      </c>
      <c r="D89" s="14">
        <v>1</v>
      </c>
      <c r="E89" s="102">
        <v>0</v>
      </c>
      <c r="F89" s="15">
        <f t="shared" si="0"/>
        <v>0</v>
      </c>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row>
    <row r="90" spans="1:40" s="5" customFormat="1">
      <c r="A90" s="79" t="s">
        <v>216</v>
      </c>
      <c r="B90" s="54" t="s">
        <v>30</v>
      </c>
      <c r="C90" s="14" t="s">
        <v>3</v>
      </c>
      <c r="D90" s="14">
        <v>1</v>
      </c>
      <c r="E90" s="102">
        <v>0</v>
      </c>
      <c r="F90" s="15">
        <f t="shared" si="0"/>
        <v>0</v>
      </c>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row>
    <row r="91" spans="1:40" s="5" customFormat="1">
      <c r="A91" s="79" t="s">
        <v>217</v>
      </c>
      <c r="B91" s="54" t="s">
        <v>79</v>
      </c>
      <c r="C91" s="14" t="s">
        <v>3</v>
      </c>
      <c r="D91" s="14">
        <v>1</v>
      </c>
      <c r="E91" s="102">
        <v>0</v>
      </c>
      <c r="F91" s="15">
        <f t="shared" si="0"/>
        <v>0</v>
      </c>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row>
    <row r="92" spans="1:40" s="5" customFormat="1">
      <c r="A92" s="79" t="s">
        <v>218</v>
      </c>
      <c r="B92" s="54" t="s">
        <v>80</v>
      </c>
      <c r="C92" s="14" t="s">
        <v>3</v>
      </c>
      <c r="D92" s="14">
        <v>1</v>
      </c>
      <c r="E92" s="102">
        <v>0</v>
      </c>
      <c r="F92" s="15">
        <f t="shared" si="0"/>
        <v>0</v>
      </c>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row>
    <row r="93" spans="1:40" s="5" customFormat="1">
      <c r="A93" s="79" t="s">
        <v>219</v>
      </c>
      <c r="B93" s="56" t="s">
        <v>53</v>
      </c>
      <c r="C93" s="14" t="s">
        <v>3</v>
      </c>
      <c r="D93" s="14">
        <v>1</v>
      </c>
      <c r="E93" s="102">
        <v>0</v>
      </c>
      <c r="F93" s="15">
        <f t="shared" si="0"/>
        <v>0</v>
      </c>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row>
    <row r="94" spans="1:40" s="5" customFormat="1">
      <c r="A94" s="79" t="s">
        <v>220</v>
      </c>
      <c r="B94" s="54" t="s">
        <v>31</v>
      </c>
      <c r="C94" s="14" t="s">
        <v>3</v>
      </c>
      <c r="D94" s="14">
        <v>1</v>
      </c>
      <c r="E94" s="102">
        <v>0</v>
      </c>
      <c r="F94" s="15">
        <f t="shared" si="0"/>
        <v>0</v>
      </c>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row>
    <row r="95" spans="1:40" s="5" customFormat="1">
      <c r="A95" s="79" t="s">
        <v>221</v>
      </c>
      <c r="B95" s="65" t="s">
        <v>113</v>
      </c>
      <c r="C95" s="14" t="s">
        <v>3</v>
      </c>
      <c r="D95" s="14">
        <v>1</v>
      </c>
      <c r="E95" s="102">
        <v>0</v>
      </c>
      <c r="F95" s="15">
        <f t="shared" si="0"/>
        <v>0</v>
      </c>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row>
    <row r="96" spans="1:40" s="5" customFormat="1">
      <c r="A96" s="79" t="s">
        <v>222</v>
      </c>
      <c r="B96" s="54" t="s">
        <v>114</v>
      </c>
      <c r="C96" s="14" t="s">
        <v>3</v>
      </c>
      <c r="D96" s="14">
        <v>1</v>
      </c>
      <c r="E96" s="102">
        <v>0</v>
      </c>
      <c r="F96" s="15">
        <f t="shared" si="0"/>
        <v>0</v>
      </c>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row>
    <row r="97" spans="1:40" s="5" customFormat="1">
      <c r="A97" s="79" t="s">
        <v>223</v>
      </c>
      <c r="B97" s="54" t="s">
        <v>115</v>
      </c>
      <c r="C97" s="14" t="s">
        <v>3</v>
      </c>
      <c r="D97" s="14">
        <v>1</v>
      </c>
      <c r="E97" s="102">
        <v>0</v>
      </c>
      <c r="F97" s="15">
        <f t="shared" si="0"/>
        <v>0</v>
      </c>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row>
    <row r="98" spans="1:40" s="5" customFormat="1">
      <c r="A98" s="79" t="s">
        <v>224</v>
      </c>
      <c r="B98" s="54" t="s">
        <v>116</v>
      </c>
      <c r="C98" s="14" t="s">
        <v>3</v>
      </c>
      <c r="D98" s="14">
        <v>1</v>
      </c>
      <c r="E98" s="102">
        <v>0</v>
      </c>
      <c r="F98" s="15">
        <f t="shared" si="0"/>
        <v>0</v>
      </c>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row>
    <row r="99" spans="1:40" s="5" customFormat="1">
      <c r="A99" s="79" t="s">
        <v>225</v>
      </c>
      <c r="B99" s="54" t="s">
        <v>117</v>
      </c>
      <c r="C99" s="14" t="s">
        <v>3</v>
      </c>
      <c r="D99" s="14">
        <v>1</v>
      </c>
      <c r="E99" s="102">
        <v>0</v>
      </c>
      <c r="F99" s="15">
        <f t="shared" si="0"/>
        <v>0</v>
      </c>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row>
    <row r="100" spans="1:40" s="5" customFormat="1">
      <c r="A100" s="79" t="s">
        <v>226</v>
      </c>
      <c r="B100" s="54" t="s">
        <v>143</v>
      </c>
      <c r="C100" s="14" t="s">
        <v>3</v>
      </c>
      <c r="D100" s="14">
        <v>1</v>
      </c>
      <c r="E100" s="102">
        <v>0</v>
      </c>
      <c r="F100" s="15">
        <f t="shared" ref="F100" si="1">D100*E100</f>
        <v>0</v>
      </c>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row>
    <row r="101" spans="1:40" s="5" customFormat="1">
      <c r="A101" s="79" t="s">
        <v>227</v>
      </c>
      <c r="B101" s="54" t="s">
        <v>73</v>
      </c>
      <c r="C101" s="14" t="s">
        <v>3</v>
      </c>
      <c r="D101" s="14">
        <v>1</v>
      </c>
      <c r="E101" s="102">
        <v>0</v>
      </c>
      <c r="F101" s="15">
        <f t="shared" si="0"/>
        <v>0</v>
      </c>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row>
    <row r="102" spans="1:40" s="2" customFormat="1" ht="32.25" thickBot="1">
      <c r="A102" s="79" t="s">
        <v>228</v>
      </c>
      <c r="B102" s="87" t="s">
        <v>54</v>
      </c>
      <c r="C102" s="17" t="s">
        <v>3</v>
      </c>
      <c r="D102" s="17">
        <v>1</v>
      </c>
      <c r="E102" s="109">
        <v>0</v>
      </c>
      <c r="F102" s="62">
        <f t="shared" si="0"/>
        <v>0</v>
      </c>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row>
    <row r="103" spans="1:40" s="2" customFormat="1">
      <c r="A103" s="122" t="s">
        <v>229</v>
      </c>
      <c r="B103" s="123"/>
      <c r="C103" s="123"/>
      <c r="D103" s="123"/>
      <c r="E103" s="123"/>
      <c r="F103" s="18">
        <f>F104+F108+F109</f>
        <v>0</v>
      </c>
      <c r="G103" s="74"/>
      <c r="H103" s="74"/>
      <c r="I103" s="74"/>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row>
    <row r="104" spans="1:40" s="2" customFormat="1">
      <c r="A104" s="12" t="s">
        <v>137</v>
      </c>
      <c r="B104" s="19" t="s">
        <v>7</v>
      </c>
      <c r="C104" s="14" t="s">
        <v>8</v>
      </c>
      <c r="D104" s="60">
        <v>4290</v>
      </c>
      <c r="E104" s="102">
        <v>0</v>
      </c>
      <c r="F104" s="15">
        <f>D104*E104</f>
        <v>0</v>
      </c>
      <c r="G104" s="74"/>
      <c r="H104" s="74"/>
      <c r="I104" s="74"/>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row>
    <row r="105" spans="1:40" s="2" customFormat="1">
      <c r="A105" s="12" t="s">
        <v>138</v>
      </c>
      <c r="B105" s="19" t="s">
        <v>55</v>
      </c>
      <c r="C105" s="14" t="s">
        <v>9</v>
      </c>
      <c r="D105" s="14" t="s">
        <v>101</v>
      </c>
      <c r="E105" s="102">
        <v>0</v>
      </c>
      <c r="F105" s="15" t="s">
        <v>101</v>
      </c>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row>
    <row r="106" spans="1:40" s="2" customFormat="1">
      <c r="A106" s="12" t="s">
        <v>139</v>
      </c>
      <c r="B106" s="19" t="s">
        <v>56</v>
      </c>
      <c r="C106" s="14" t="s">
        <v>9</v>
      </c>
      <c r="D106" s="14" t="s">
        <v>101</v>
      </c>
      <c r="E106" s="102">
        <v>0</v>
      </c>
      <c r="F106" s="15" t="s">
        <v>101</v>
      </c>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row>
    <row r="107" spans="1:40" s="2" customFormat="1">
      <c r="A107" s="12" t="s">
        <v>140</v>
      </c>
      <c r="B107" s="19" t="s">
        <v>57</v>
      </c>
      <c r="C107" s="14" t="s">
        <v>9</v>
      </c>
      <c r="D107" s="14" t="s">
        <v>101</v>
      </c>
      <c r="E107" s="102">
        <v>0</v>
      </c>
      <c r="F107" s="15" t="s">
        <v>101</v>
      </c>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row>
    <row r="108" spans="1:40" s="2" customFormat="1">
      <c r="A108" s="12" t="s">
        <v>141</v>
      </c>
      <c r="B108" s="19" t="s">
        <v>58</v>
      </c>
      <c r="C108" s="14" t="s">
        <v>9</v>
      </c>
      <c r="D108" s="115">
        <f>D104*150.15</f>
        <v>644143.5</v>
      </c>
      <c r="E108" s="102">
        <v>0</v>
      </c>
      <c r="F108" s="15">
        <f>D108*E108</f>
        <v>0</v>
      </c>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row>
    <row r="109" spans="1:40" s="2" customFormat="1" ht="16.5" thickBot="1">
      <c r="A109" s="12" t="s">
        <v>142</v>
      </c>
      <c r="B109" s="63" t="s">
        <v>10</v>
      </c>
      <c r="C109" s="17" t="s">
        <v>8</v>
      </c>
      <c r="D109" s="64">
        <v>4290</v>
      </c>
      <c r="E109" s="109">
        <v>0</v>
      </c>
      <c r="F109" s="62">
        <f>E109*D109</f>
        <v>0</v>
      </c>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row>
    <row r="110" spans="1:40" s="2" customFormat="1">
      <c r="A110" s="122" t="s">
        <v>230</v>
      </c>
      <c r="B110" s="123"/>
      <c r="C110" s="123"/>
      <c r="D110" s="123"/>
      <c r="E110" s="123"/>
      <c r="F110" s="18">
        <f>SUM(F111:F163)</f>
        <v>1150000</v>
      </c>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row>
    <row r="111" spans="1:40" s="6" customFormat="1" ht="31.5">
      <c r="A111" s="79" t="s">
        <v>231</v>
      </c>
      <c r="B111" s="58" t="s">
        <v>118</v>
      </c>
      <c r="C111" s="59" t="s">
        <v>3</v>
      </c>
      <c r="D111" s="60">
        <v>1</v>
      </c>
      <c r="E111" s="102">
        <v>0</v>
      </c>
      <c r="F111" s="100">
        <f t="shared" ref="F111:F163" si="2">D111*E111</f>
        <v>0</v>
      </c>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row>
    <row r="112" spans="1:40" s="2" customFormat="1">
      <c r="A112" s="79" t="s">
        <v>232</v>
      </c>
      <c r="B112" s="53" t="s">
        <v>32</v>
      </c>
      <c r="C112" s="59" t="s">
        <v>3</v>
      </c>
      <c r="D112" s="60">
        <v>1</v>
      </c>
      <c r="E112" s="102">
        <v>0</v>
      </c>
      <c r="F112" s="100">
        <f t="shared" si="2"/>
        <v>0</v>
      </c>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row>
    <row r="113" spans="1:40" s="2" customFormat="1">
      <c r="A113" s="79" t="s">
        <v>233</v>
      </c>
      <c r="B113" s="103" t="s">
        <v>45</v>
      </c>
      <c r="C113" s="59" t="s">
        <v>3</v>
      </c>
      <c r="D113" s="60">
        <v>1</v>
      </c>
      <c r="E113" s="102">
        <v>0</v>
      </c>
      <c r="F113" s="100">
        <f t="shared" si="2"/>
        <v>0</v>
      </c>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row>
    <row r="114" spans="1:40" s="2" customFormat="1">
      <c r="A114" s="79" t="s">
        <v>284</v>
      </c>
      <c r="B114" s="103" t="s">
        <v>119</v>
      </c>
      <c r="C114" s="59" t="s">
        <v>3</v>
      </c>
      <c r="D114" s="60">
        <v>1</v>
      </c>
      <c r="E114" s="102">
        <v>0</v>
      </c>
      <c r="F114" s="100">
        <f t="shared" si="2"/>
        <v>0</v>
      </c>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row>
    <row r="115" spans="1:40" s="2" customFormat="1">
      <c r="A115" s="79" t="s">
        <v>234</v>
      </c>
      <c r="B115" s="103" t="s">
        <v>33</v>
      </c>
      <c r="C115" s="59" t="s">
        <v>3</v>
      </c>
      <c r="D115" s="60">
        <v>1</v>
      </c>
      <c r="E115" s="102">
        <v>0</v>
      </c>
      <c r="F115" s="100">
        <f t="shared" si="2"/>
        <v>0</v>
      </c>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row>
    <row r="116" spans="1:40" s="2" customFormat="1" ht="31.5">
      <c r="A116" s="79" t="s">
        <v>235</v>
      </c>
      <c r="B116" s="57" t="s">
        <v>81</v>
      </c>
      <c r="C116" s="59" t="s">
        <v>3</v>
      </c>
      <c r="D116" s="60">
        <v>1</v>
      </c>
      <c r="E116" s="102">
        <v>0</v>
      </c>
      <c r="F116" s="100">
        <f t="shared" si="2"/>
        <v>0</v>
      </c>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row>
    <row r="117" spans="1:40" s="2" customFormat="1">
      <c r="A117" s="79" t="s">
        <v>236</v>
      </c>
      <c r="B117" s="54" t="s">
        <v>34</v>
      </c>
      <c r="C117" s="59" t="s">
        <v>3</v>
      </c>
      <c r="D117" s="60">
        <v>1</v>
      </c>
      <c r="E117" s="102">
        <v>0</v>
      </c>
      <c r="F117" s="100">
        <f t="shared" si="2"/>
        <v>0</v>
      </c>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row>
    <row r="118" spans="1:40" s="2" customFormat="1">
      <c r="A118" s="79" t="s">
        <v>237</v>
      </c>
      <c r="B118" s="54" t="s">
        <v>18</v>
      </c>
      <c r="C118" s="59" t="s">
        <v>3</v>
      </c>
      <c r="D118" s="60">
        <v>1</v>
      </c>
      <c r="E118" s="102">
        <v>0</v>
      </c>
      <c r="F118" s="100">
        <f t="shared" si="2"/>
        <v>0</v>
      </c>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row>
    <row r="119" spans="1:40" s="2" customFormat="1">
      <c r="A119" s="79" t="s">
        <v>238</v>
      </c>
      <c r="B119" s="52" t="s">
        <v>35</v>
      </c>
      <c r="C119" s="59" t="s">
        <v>3</v>
      </c>
      <c r="D119" s="60">
        <v>1</v>
      </c>
      <c r="E119" s="102">
        <v>0</v>
      </c>
      <c r="F119" s="100">
        <f t="shared" si="2"/>
        <v>0</v>
      </c>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row>
    <row r="120" spans="1:40" s="2" customFormat="1">
      <c r="A120" s="79" t="s">
        <v>239</v>
      </c>
      <c r="B120" s="52" t="s">
        <v>19</v>
      </c>
      <c r="C120" s="59" t="s">
        <v>3</v>
      </c>
      <c r="D120" s="60">
        <v>1</v>
      </c>
      <c r="E120" s="102">
        <v>0</v>
      </c>
      <c r="F120" s="100">
        <f t="shared" si="2"/>
        <v>0</v>
      </c>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row>
    <row r="121" spans="1:40" s="2" customFormat="1">
      <c r="A121" s="79" t="s">
        <v>240</v>
      </c>
      <c r="B121" s="53" t="s">
        <v>36</v>
      </c>
      <c r="C121" s="59" t="s">
        <v>3</v>
      </c>
      <c r="D121" s="60">
        <v>1</v>
      </c>
      <c r="E121" s="102">
        <v>0</v>
      </c>
      <c r="F121" s="100">
        <f t="shared" si="2"/>
        <v>0</v>
      </c>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row>
    <row r="122" spans="1:40" s="2" customFormat="1">
      <c r="A122" s="79" t="s">
        <v>241</v>
      </c>
      <c r="B122" s="53" t="s">
        <v>37</v>
      </c>
      <c r="C122" s="59" t="s">
        <v>3</v>
      </c>
      <c r="D122" s="60">
        <v>1</v>
      </c>
      <c r="E122" s="102">
        <v>0</v>
      </c>
      <c r="F122" s="100">
        <f t="shared" si="2"/>
        <v>0</v>
      </c>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row>
    <row r="123" spans="1:40" s="2" customFormat="1">
      <c r="A123" s="79" t="s">
        <v>242</v>
      </c>
      <c r="B123" s="54" t="s">
        <v>59</v>
      </c>
      <c r="C123" s="59" t="s">
        <v>3</v>
      </c>
      <c r="D123" s="60">
        <v>1</v>
      </c>
      <c r="E123" s="102">
        <v>0</v>
      </c>
      <c r="F123" s="100">
        <f t="shared" si="2"/>
        <v>0</v>
      </c>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row>
    <row r="124" spans="1:40" s="6" customFormat="1">
      <c r="A124" s="79" t="s">
        <v>243</v>
      </c>
      <c r="B124" s="56" t="s">
        <v>74</v>
      </c>
      <c r="C124" s="59" t="s">
        <v>3</v>
      </c>
      <c r="D124" s="60">
        <v>1</v>
      </c>
      <c r="E124" s="102">
        <v>0</v>
      </c>
      <c r="F124" s="100">
        <f t="shared" si="2"/>
        <v>0</v>
      </c>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row>
    <row r="125" spans="1:40" s="2" customFormat="1">
      <c r="A125" s="79" t="s">
        <v>244</v>
      </c>
      <c r="B125" s="56" t="s">
        <v>120</v>
      </c>
      <c r="C125" s="59" t="s">
        <v>3</v>
      </c>
      <c r="D125" s="60">
        <v>1</v>
      </c>
      <c r="E125" s="102">
        <v>0</v>
      </c>
      <c r="F125" s="100">
        <f t="shared" si="2"/>
        <v>0</v>
      </c>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row>
    <row r="126" spans="1:40" s="2" customFormat="1" ht="31.5">
      <c r="A126" s="79" t="s">
        <v>245</v>
      </c>
      <c r="B126" s="58" t="s">
        <v>121</v>
      </c>
      <c r="C126" s="59" t="s">
        <v>3</v>
      </c>
      <c r="D126" s="60">
        <v>1</v>
      </c>
      <c r="E126" s="102">
        <v>0</v>
      </c>
      <c r="F126" s="100">
        <f t="shared" si="2"/>
        <v>0</v>
      </c>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row>
    <row r="127" spans="1:40" s="2" customFormat="1">
      <c r="A127" s="79" t="s">
        <v>246</v>
      </c>
      <c r="B127" s="52" t="s">
        <v>60</v>
      </c>
      <c r="C127" s="59" t="s">
        <v>3</v>
      </c>
      <c r="D127" s="60">
        <v>1</v>
      </c>
      <c r="E127" s="102">
        <v>0</v>
      </c>
      <c r="F127" s="100">
        <f t="shared" si="2"/>
        <v>0</v>
      </c>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row>
    <row r="128" spans="1:40" s="2" customFormat="1">
      <c r="A128" s="79" t="s">
        <v>247</v>
      </c>
      <c r="B128" s="53" t="s">
        <v>61</v>
      </c>
      <c r="C128" s="59" t="s">
        <v>3</v>
      </c>
      <c r="D128" s="60">
        <v>1</v>
      </c>
      <c r="E128" s="102">
        <v>0</v>
      </c>
      <c r="F128" s="100">
        <f t="shared" si="2"/>
        <v>0</v>
      </c>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row>
    <row r="129" spans="1:40" s="2" customFormat="1">
      <c r="A129" s="79" t="s">
        <v>248</v>
      </c>
      <c r="B129" s="53" t="s">
        <v>38</v>
      </c>
      <c r="C129" s="59" t="s">
        <v>3</v>
      </c>
      <c r="D129" s="60">
        <v>1</v>
      </c>
      <c r="E129" s="102">
        <v>0</v>
      </c>
      <c r="F129" s="100">
        <f t="shared" si="2"/>
        <v>0</v>
      </c>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row>
    <row r="130" spans="1:40" s="2" customFormat="1">
      <c r="A130" s="79" t="s">
        <v>249</v>
      </c>
      <c r="B130" s="53" t="s">
        <v>62</v>
      </c>
      <c r="C130" s="59" t="s">
        <v>3</v>
      </c>
      <c r="D130" s="60">
        <v>1</v>
      </c>
      <c r="E130" s="102">
        <v>0</v>
      </c>
      <c r="F130" s="100">
        <f t="shared" si="2"/>
        <v>0</v>
      </c>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row>
    <row r="131" spans="1:40" s="2" customFormat="1">
      <c r="A131" s="79" t="s">
        <v>250</v>
      </c>
      <c r="B131" s="53" t="s">
        <v>42</v>
      </c>
      <c r="C131" s="59" t="s">
        <v>3</v>
      </c>
      <c r="D131" s="60">
        <v>1</v>
      </c>
      <c r="E131" s="102">
        <v>0</v>
      </c>
      <c r="F131" s="100">
        <f t="shared" si="2"/>
        <v>0</v>
      </c>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row>
    <row r="132" spans="1:40" s="2" customFormat="1">
      <c r="A132" s="79" t="s">
        <v>251</v>
      </c>
      <c r="B132" s="53" t="s">
        <v>122</v>
      </c>
      <c r="C132" s="59" t="s">
        <v>3</v>
      </c>
      <c r="D132" s="60">
        <v>1</v>
      </c>
      <c r="E132" s="102">
        <v>0</v>
      </c>
      <c r="F132" s="100">
        <f t="shared" si="2"/>
        <v>0</v>
      </c>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row>
    <row r="133" spans="1:40" s="2" customFormat="1">
      <c r="A133" s="79" t="s">
        <v>252</v>
      </c>
      <c r="B133" s="56" t="s">
        <v>144</v>
      </c>
      <c r="C133" s="59" t="s">
        <v>3</v>
      </c>
      <c r="D133" s="60">
        <v>1</v>
      </c>
      <c r="E133" s="102">
        <v>0</v>
      </c>
      <c r="F133" s="100">
        <f t="shared" si="2"/>
        <v>0</v>
      </c>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row>
    <row r="134" spans="1:40" s="2" customFormat="1">
      <c r="A134" s="79" t="s">
        <v>253</v>
      </c>
      <c r="B134" s="56" t="s">
        <v>43</v>
      </c>
      <c r="C134" s="59" t="s">
        <v>3</v>
      </c>
      <c r="D134" s="60">
        <v>1</v>
      </c>
      <c r="E134" s="102">
        <v>0</v>
      </c>
      <c r="F134" s="100">
        <f t="shared" si="2"/>
        <v>0</v>
      </c>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row>
    <row r="135" spans="1:40" s="2" customFormat="1" ht="31.5">
      <c r="A135" s="79" t="s">
        <v>254</v>
      </c>
      <c r="B135" s="58" t="s">
        <v>63</v>
      </c>
      <c r="C135" s="59" t="s">
        <v>3</v>
      </c>
      <c r="D135" s="60">
        <v>1</v>
      </c>
      <c r="E135" s="102">
        <v>0</v>
      </c>
      <c r="F135" s="100">
        <f t="shared" si="2"/>
        <v>0</v>
      </c>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row>
    <row r="136" spans="1:40" s="2" customFormat="1">
      <c r="A136" s="79" t="s">
        <v>255</v>
      </c>
      <c r="B136" s="56" t="s">
        <v>156</v>
      </c>
      <c r="C136" s="59" t="s">
        <v>3</v>
      </c>
      <c r="D136" s="60">
        <v>1</v>
      </c>
      <c r="E136" s="102">
        <v>0</v>
      </c>
      <c r="F136" s="100">
        <f t="shared" si="2"/>
        <v>0</v>
      </c>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row>
    <row r="137" spans="1:40" s="2" customFormat="1">
      <c r="A137" s="79" t="s">
        <v>256</v>
      </c>
      <c r="B137" s="56" t="s">
        <v>47</v>
      </c>
      <c r="C137" s="59" t="s">
        <v>3</v>
      </c>
      <c r="D137" s="60">
        <v>1</v>
      </c>
      <c r="E137" s="102">
        <v>0</v>
      </c>
      <c r="F137" s="100">
        <f t="shared" si="2"/>
        <v>0</v>
      </c>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row>
    <row r="138" spans="1:40" s="2" customFormat="1">
      <c r="A138" s="79" t="s">
        <v>257</v>
      </c>
      <c r="B138" s="56" t="s">
        <v>65</v>
      </c>
      <c r="C138" s="59" t="s">
        <v>3</v>
      </c>
      <c r="D138" s="60">
        <v>1</v>
      </c>
      <c r="E138" s="102">
        <v>0</v>
      </c>
      <c r="F138" s="100">
        <f t="shared" si="2"/>
        <v>0</v>
      </c>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row>
    <row r="139" spans="1:40" s="2" customFormat="1">
      <c r="A139" s="79" t="s">
        <v>258</v>
      </c>
      <c r="B139" s="56" t="s">
        <v>41</v>
      </c>
      <c r="C139" s="59" t="s">
        <v>3</v>
      </c>
      <c r="D139" s="60">
        <v>1</v>
      </c>
      <c r="E139" s="102">
        <v>0</v>
      </c>
      <c r="F139" s="100">
        <f t="shared" si="2"/>
        <v>0</v>
      </c>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row>
    <row r="140" spans="1:40" s="2" customFormat="1">
      <c r="A140" s="79" t="s">
        <v>259</v>
      </c>
      <c r="B140" s="56" t="s">
        <v>4</v>
      </c>
      <c r="C140" s="59" t="s">
        <v>3</v>
      </c>
      <c r="D140" s="60">
        <v>1</v>
      </c>
      <c r="E140" s="102">
        <v>0</v>
      </c>
      <c r="F140" s="100">
        <f t="shared" si="2"/>
        <v>0</v>
      </c>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row>
    <row r="141" spans="1:40" s="2" customFormat="1">
      <c r="A141" s="79" t="s">
        <v>260</v>
      </c>
      <c r="B141" s="104" t="s">
        <v>44</v>
      </c>
      <c r="C141" s="59" t="s">
        <v>3</v>
      </c>
      <c r="D141" s="60">
        <v>1</v>
      </c>
      <c r="E141" s="102">
        <v>0</v>
      </c>
      <c r="F141" s="100">
        <f t="shared" si="2"/>
        <v>0</v>
      </c>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row>
    <row r="142" spans="1:40" s="2" customFormat="1">
      <c r="A142" s="79" t="s">
        <v>261</v>
      </c>
      <c r="B142" s="104" t="s">
        <v>40</v>
      </c>
      <c r="C142" s="59" t="s">
        <v>3</v>
      </c>
      <c r="D142" s="60">
        <v>1</v>
      </c>
      <c r="E142" s="102">
        <v>0</v>
      </c>
      <c r="F142" s="100">
        <f t="shared" si="2"/>
        <v>0</v>
      </c>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row>
    <row r="143" spans="1:40" s="2" customFormat="1">
      <c r="A143" s="79" t="s">
        <v>262</v>
      </c>
      <c r="B143" s="104" t="s">
        <v>39</v>
      </c>
      <c r="C143" s="59" t="s">
        <v>3</v>
      </c>
      <c r="D143" s="60">
        <v>1</v>
      </c>
      <c r="E143" s="102">
        <v>0</v>
      </c>
      <c r="F143" s="100">
        <f t="shared" si="2"/>
        <v>0</v>
      </c>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row>
    <row r="144" spans="1:40" s="2" customFormat="1">
      <c r="A144" s="79" t="s">
        <v>263</v>
      </c>
      <c r="B144" s="104" t="s">
        <v>123</v>
      </c>
      <c r="C144" s="59" t="s">
        <v>3</v>
      </c>
      <c r="D144" s="60">
        <v>1</v>
      </c>
      <c r="E144" s="102">
        <v>0</v>
      </c>
      <c r="F144" s="100">
        <f t="shared" si="2"/>
        <v>0</v>
      </c>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row>
    <row r="145" spans="1:40" s="2" customFormat="1">
      <c r="A145" s="79" t="s">
        <v>264</v>
      </c>
      <c r="B145" s="104" t="s">
        <v>124</v>
      </c>
      <c r="C145" s="59" t="s">
        <v>3</v>
      </c>
      <c r="D145" s="60">
        <v>1</v>
      </c>
      <c r="E145" s="102">
        <v>0</v>
      </c>
      <c r="F145" s="100">
        <f t="shared" si="2"/>
        <v>0</v>
      </c>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row>
    <row r="146" spans="1:40" s="2" customFormat="1">
      <c r="A146" s="79" t="s">
        <v>265</v>
      </c>
      <c r="B146" s="104" t="s">
        <v>125</v>
      </c>
      <c r="C146" s="59" t="s">
        <v>3</v>
      </c>
      <c r="D146" s="60">
        <v>1</v>
      </c>
      <c r="E146" s="102">
        <v>0</v>
      </c>
      <c r="F146" s="100">
        <f t="shared" si="2"/>
        <v>0</v>
      </c>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row>
    <row r="147" spans="1:40" s="2" customFormat="1">
      <c r="A147" s="79" t="s">
        <v>266</v>
      </c>
      <c r="B147" s="104" t="s">
        <v>126</v>
      </c>
      <c r="C147" s="59" t="s">
        <v>3</v>
      </c>
      <c r="D147" s="60">
        <v>1</v>
      </c>
      <c r="E147" s="102">
        <v>0</v>
      </c>
      <c r="F147" s="100">
        <f t="shared" si="2"/>
        <v>0</v>
      </c>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row>
    <row r="148" spans="1:40" s="80" customFormat="1">
      <c r="A148" s="79" t="s">
        <v>267</v>
      </c>
      <c r="B148" s="104" t="s">
        <v>127</v>
      </c>
      <c r="C148" s="59" t="s">
        <v>3</v>
      </c>
      <c r="D148" s="60">
        <v>1</v>
      </c>
      <c r="E148" s="102">
        <v>0</v>
      </c>
      <c r="F148" s="100">
        <f t="shared" si="2"/>
        <v>0</v>
      </c>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row>
    <row r="149" spans="1:40" s="80" customFormat="1">
      <c r="A149" s="79" t="s">
        <v>268</v>
      </c>
      <c r="B149" s="104" t="s">
        <v>145</v>
      </c>
      <c r="C149" s="59" t="s">
        <v>3</v>
      </c>
      <c r="D149" s="60">
        <v>1</v>
      </c>
      <c r="E149" s="102">
        <v>0</v>
      </c>
      <c r="F149" s="100">
        <f t="shared" si="2"/>
        <v>0</v>
      </c>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row>
    <row r="150" spans="1:40" s="80" customFormat="1">
      <c r="A150" s="79" t="s">
        <v>269</v>
      </c>
      <c r="B150" s="104" t="s">
        <v>128</v>
      </c>
      <c r="C150" s="59" t="s">
        <v>3</v>
      </c>
      <c r="D150" s="60">
        <v>1</v>
      </c>
      <c r="E150" s="102">
        <v>0</v>
      </c>
      <c r="F150" s="100">
        <f t="shared" si="2"/>
        <v>0</v>
      </c>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row>
    <row r="151" spans="1:40" s="80" customFormat="1">
      <c r="A151" s="79" t="s">
        <v>270</v>
      </c>
      <c r="B151" s="104" t="s">
        <v>129</v>
      </c>
      <c r="C151" s="59" t="s">
        <v>3</v>
      </c>
      <c r="D151" s="60">
        <v>1</v>
      </c>
      <c r="E151" s="102">
        <v>0</v>
      </c>
      <c r="F151" s="100">
        <f t="shared" si="2"/>
        <v>0</v>
      </c>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row>
    <row r="152" spans="1:40" s="80" customFormat="1">
      <c r="A152" s="79" t="s">
        <v>271</v>
      </c>
      <c r="B152" s="104" t="s">
        <v>130</v>
      </c>
      <c r="C152" s="59" t="s">
        <v>3</v>
      </c>
      <c r="D152" s="60">
        <v>1</v>
      </c>
      <c r="E152" s="102">
        <v>0</v>
      </c>
      <c r="F152" s="100">
        <f t="shared" si="2"/>
        <v>0</v>
      </c>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row>
    <row r="153" spans="1:40" s="2" customFormat="1">
      <c r="A153" s="79" t="s">
        <v>272</v>
      </c>
      <c r="B153" s="104" t="s">
        <v>82</v>
      </c>
      <c r="C153" s="59" t="s">
        <v>3</v>
      </c>
      <c r="D153" s="60">
        <v>1</v>
      </c>
      <c r="E153" s="102">
        <v>0</v>
      </c>
      <c r="F153" s="100">
        <f t="shared" si="2"/>
        <v>0</v>
      </c>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row>
    <row r="154" spans="1:40" s="2" customFormat="1">
      <c r="A154" s="79" t="s">
        <v>273</v>
      </c>
      <c r="B154" s="104" t="s">
        <v>46</v>
      </c>
      <c r="C154" s="59" t="s">
        <v>3</v>
      </c>
      <c r="D154" s="60">
        <v>1</v>
      </c>
      <c r="E154" s="102">
        <v>0</v>
      </c>
      <c r="F154" s="100">
        <f t="shared" si="2"/>
        <v>0</v>
      </c>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row>
    <row r="155" spans="1:40" s="2" customFormat="1">
      <c r="A155" s="79" t="s">
        <v>274</v>
      </c>
      <c r="B155" s="104" t="s">
        <v>48</v>
      </c>
      <c r="C155" s="59" t="s">
        <v>3</v>
      </c>
      <c r="D155" s="60">
        <v>1</v>
      </c>
      <c r="E155" s="102">
        <v>0</v>
      </c>
      <c r="F155" s="100">
        <f t="shared" si="2"/>
        <v>0</v>
      </c>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row>
    <row r="156" spans="1:40" s="2" customFormat="1">
      <c r="A156" s="79" t="s">
        <v>275</v>
      </c>
      <c r="B156" s="104" t="s">
        <v>131</v>
      </c>
      <c r="C156" s="59" t="s">
        <v>3</v>
      </c>
      <c r="D156" s="60">
        <v>1</v>
      </c>
      <c r="E156" s="102">
        <v>0</v>
      </c>
      <c r="F156" s="100">
        <f t="shared" si="2"/>
        <v>0</v>
      </c>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row>
    <row r="157" spans="1:40" s="2" customFormat="1">
      <c r="A157" s="79" t="s">
        <v>276</v>
      </c>
      <c r="B157" s="104" t="s">
        <v>66</v>
      </c>
      <c r="C157" s="59" t="s">
        <v>3</v>
      </c>
      <c r="D157" s="60">
        <v>1</v>
      </c>
      <c r="E157" s="102">
        <v>0</v>
      </c>
      <c r="F157" s="100">
        <f t="shared" si="2"/>
        <v>0</v>
      </c>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row>
    <row r="158" spans="1:40" s="2" customFormat="1">
      <c r="A158" s="79" t="s">
        <v>277</v>
      </c>
      <c r="B158" s="104" t="s">
        <v>132</v>
      </c>
      <c r="C158" s="59" t="s">
        <v>3</v>
      </c>
      <c r="D158" s="60">
        <v>1</v>
      </c>
      <c r="E158" s="102">
        <v>0</v>
      </c>
      <c r="F158" s="100">
        <f t="shared" si="2"/>
        <v>0</v>
      </c>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row>
    <row r="159" spans="1:40" s="3" customFormat="1">
      <c r="A159" s="79" t="s">
        <v>278</v>
      </c>
      <c r="B159" s="105" t="s">
        <v>152</v>
      </c>
      <c r="C159" s="59" t="s">
        <v>3</v>
      </c>
      <c r="D159" s="60">
        <v>1</v>
      </c>
      <c r="E159" s="61">
        <v>1150000</v>
      </c>
      <c r="F159" s="100">
        <f t="shared" si="2"/>
        <v>1150000</v>
      </c>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row>
    <row r="160" spans="1:40" s="2" customFormat="1">
      <c r="A160" s="79" t="s">
        <v>279</v>
      </c>
      <c r="B160" s="56" t="s">
        <v>67</v>
      </c>
      <c r="C160" s="59" t="s">
        <v>3</v>
      </c>
      <c r="D160" s="60">
        <v>1</v>
      </c>
      <c r="E160" s="102">
        <v>0</v>
      </c>
      <c r="F160" s="100">
        <f t="shared" si="2"/>
        <v>0</v>
      </c>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row>
    <row r="161" spans="1:40" s="2" customFormat="1">
      <c r="A161" s="79" t="s">
        <v>280</v>
      </c>
      <c r="B161" s="56" t="s">
        <v>68</v>
      </c>
      <c r="C161" s="59" t="s">
        <v>3</v>
      </c>
      <c r="D161" s="60">
        <v>1</v>
      </c>
      <c r="E161" s="102">
        <v>0</v>
      </c>
      <c r="F161" s="100">
        <f t="shared" si="2"/>
        <v>0</v>
      </c>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row>
    <row r="162" spans="1:40" s="2" customFormat="1" ht="31.5">
      <c r="A162" s="79" t="s">
        <v>281</v>
      </c>
      <c r="B162" s="58" t="s">
        <v>75</v>
      </c>
      <c r="C162" s="59" t="s">
        <v>3</v>
      </c>
      <c r="D162" s="60">
        <v>1</v>
      </c>
      <c r="E162" s="102">
        <v>0</v>
      </c>
      <c r="F162" s="100">
        <f t="shared" si="2"/>
        <v>0</v>
      </c>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row>
    <row r="163" spans="1:40" s="2" customFormat="1" ht="16.5" thickBot="1">
      <c r="A163" s="79" t="s">
        <v>282</v>
      </c>
      <c r="B163" s="106" t="s">
        <v>76</v>
      </c>
      <c r="C163" s="107" t="s">
        <v>3</v>
      </c>
      <c r="D163" s="64">
        <v>1</v>
      </c>
      <c r="E163" s="109">
        <v>0</v>
      </c>
      <c r="F163" s="108">
        <f t="shared" si="2"/>
        <v>0</v>
      </c>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row>
    <row r="164" spans="1:40" s="2" customFormat="1">
      <c r="A164" s="20"/>
      <c r="B164" s="126" t="s">
        <v>90</v>
      </c>
      <c r="C164" s="126"/>
      <c r="D164" s="126"/>
      <c r="E164" s="126"/>
      <c r="F164" s="18">
        <f>SUM(F165:F169)</f>
        <v>0</v>
      </c>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row>
    <row r="165" spans="1:40" s="2" customFormat="1">
      <c r="A165" s="79" t="s">
        <v>92</v>
      </c>
      <c r="B165" s="58" t="s">
        <v>148</v>
      </c>
      <c r="C165" s="59" t="s">
        <v>93</v>
      </c>
      <c r="D165" s="60">
        <v>120</v>
      </c>
      <c r="E165" s="102">
        <v>0</v>
      </c>
      <c r="F165" s="100">
        <f t="shared" ref="F165:F168" si="3">E165*D165</f>
        <v>0</v>
      </c>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row>
    <row r="166" spans="1:40" s="2" customFormat="1">
      <c r="A166" s="79" t="s">
        <v>149</v>
      </c>
      <c r="B166" s="58" t="s">
        <v>153</v>
      </c>
      <c r="C166" s="59" t="s">
        <v>93</v>
      </c>
      <c r="D166" s="60">
        <v>120</v>
      </c>
      <c r="E166" s="102">
        <v>0</v>
      </c>
      <c r="F166" s="100">
        <f t="shared" si="3"/>
        <v>0</v>
      </c>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row>
    <row r="167" spans="1:40" s="2" customFormat="1">
      <c r="A167" s="79" t="s">
        <v>70</v>
      </c>
      <c r="B167" s="58" t="s">
        <v>91</v>
      </c>
      <c r="C167" s="59" t="s">
        <v>77</v>
      </c>
      <c r="D167" s="60">
        <v>7000</v>
      </c>
      <c r="E167" s="102">
        <v>0</v>
      </c>
      <c r="F167" s="100">
        <f t="shared" si="3"/>
        <v>0</v>
      </c>
      <c r="G167" s="74"/>
      <c r="H167" s="74"/>
      <c r="I167" s="74"/>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row>
    <row r="168" spans="1:40" s="2" customFormat="1">
      <c r="A168" s="79" t="s">
        <v>87</v>
      </c>
      <c r="B168" s="58" t="s">
        <v>146</v>
      </c>
      <c r="C168" s="59" t="s">
        <v>77</v>
      </c>
      <c r="D168" s="60">
        <v>5000</v>
      </c>
      <c r="E168" s="102">
        <v>0</v>
      </c>
      <c r="F168" s="100">
        <f t="shared" si="3"/>
        <v>0</v>
      </c>
      <c r="G168" s="74"/>
      <c r="H168" s="74"/>
      <c r="I168" s="74"/>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row>
    <row r="169" spans="1:40" s="2" customFormat="1" ht="16.5" thickBot="1">
      <c r="A169" s="79" t="s">
        <v>89</v>
      </c>
      <c r="B169" s="58" t="s">
        <v>147</v>
      </c>
      <c r="C169" s="59" t="s">
        <v>93</v>
      </c>
      <c r="D169" s="60">
        <v>5900</v>
      </c>
      <c r="E169" s="102">
        <v>0</v>
      </c>
      <c r="F169" s="100">
        <f>E169*D169</f>
        <v>0</v>
      </c>
      <c r="G169" s="74"/>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row>
    <row r="170" spans="1:40" s="2" customFormat="1">
      <c r="A170" s="71"/>
      <c r="B170" s="127" t="s">
        <v>98</v>
      </c>
      <c r="C170" s="127"/>
      <c r="D170" s="127"/>
      <c r="E170" s="127"/>
      <c r="F170" s="72"/>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row>
    <row r="171" spans="1:40" s="2" customFormat="1" ht="16.5" thickBot="1">
      <c r="A171" s="16"/>
      <c r="B171" s="21" t="s">
        <v>99</v>
      </c>
      <c r="C171" s="17" t="s">
        <v>100</v>
      </c>
      <c r="D171" s="17" t="s">
        <v>101</v>
      </c>
      <c r="E171" s="116">
        <v>0</v>
      </c>
      <c r="F171" s="22" t="s">
        <v>101</v>
      </c>
      <c r="G171" s="74"/>
      <c r="H171" s="74"/>
      <c r="I171" s="74"/>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row>
    <row r="172" spans="1:40" s="2" customFormat="1">
      <c r="A172" s="23"/>
      <c r="B172" s="24" t="s">
        <v>154</v>
      </c>
      <c r="C172" s="25" t="s">
        <v>102</v>
      </c>
      <c r="D172" s="26"/>
      <c r="E172" s="27"/>
      <c r="F172" s="28">
        <f>F14+F16+F18+F60+F103+F110+F164</f>
        <v>1150000</v>
      </c>
      <c r="G172" s="74"/>
      <c r="H172" s="74"/>
      <c r="I172" s="74"/>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row>
    <row r="173" spans="1:40" s="2" customFormat="1">
      <c r="A173" s="29"/>
      <c r="B173" s="30" t="s">
        <v>103</v>
      </c>
      <c r="C173" s="31" t="s">
        <v>104</v>
      </c>
      <c r="D173" s="32">
        <v>22</v>
      </c>
      <c r="E173" s="33"/>
      <c r="F173" s="34">
        <f>F172/100*D173</f>
        <v>253000</v>
      </c>
      <c r="G173" s="74"/>
      <c r="H173" s="74"/>
      <c r="I173" s="74"/>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row>
    <row r="174" spans="1:40" s="2" customFormat="1" ht="16.5" thickBot="1">
      <c r="A174" s="35"/>
      <c r="B174" s="36" t="s">
        <v>105</v>
      </c>
      <c r="C174" s="37" t="s">
        <v>102</v>
      </c>
      <c r="D174" s="38"/>
      <c r="E174" s="39"/>
      <c r="F174" s="40">
        <f>F172+F173</f>
        <v>1403000</v>
      </c>
      <c r="G174" s="74"/>
      <c r="H174" s="74"/>
      <c r="I174" s="74"/>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row>
    <row r="175" spans="1:40" s="2" customFormat="1" ht="24" customHeight="1">
      <c r="A175" s="41"/>
      <c r="B175" s="42"/>
      <c r="C175" s="42"/>
      <c r="D175" s="42"/>
      <c r="E175" s="43"/>
      <c r="F175" s="44"/>
      <c r="G175" s="74"/>
      <c r="H175" s="74"/>
      <c r="I175" s="74"/>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row>
    <row r="176" spans="1:40" s="2" customFormat="1" ht="87" customHeight="1">
      <c r="A176" s="120" t="s">
        <v>294</v>
      </c>
      <c r="B176" s="120"/>
      <c r="C176" s="120"/>
      <c r="D176" s="120"/>
      <c r="E176" s="120"/>
      <c r="F176" s="120"/>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row>
    <row r="177" spans="1:40" s="2" customFormat="1" ht="18.75" customHeight="1">
      <c r="A177" s="121" t="s">
        <v>106</v>
      </c>
      <c r="B177" s="121"/>
      <c r="C177" s="121"/>
      <c r="D177" s="121"/>
      <c r="E177" s="121"/>
      <c r="F177" s="121"/>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row>
    <row r="178" spans="1:40" s="2" customFormat="1" ht="36" customHeight="1">
      <c r="A178" s="121" t="s">
        <v>151</v>
      </c>
      <c r="B178" s="121"/>
      <c r="C178" s="121"/>
      <c r="D178" s="121"/>
      <c r="E178" s="121"/>
      <c r="F178" s="121"/>
      <c r="G178" s="74"/>
      <c r="H178" s="74"/>
      <c r="I178" s="74"/>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row>
    <row r="179" spans="1:40" s="2" customFormat="1" ht="18.75" customHeight="1">
      <c r="A179" s="41"/>
      <c r="B179" s="88"/>
      <c r="C179" s="88"/>
      <c r="D179" s="88"/>
      <c r="E179" s="45"/>
      <c r="F179" s="46"/>
      <c r="G179" s="74"/>
      <c r="H179" s="74"/>
      <c r="I179" s="74"/>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row>
    <row r="180" spans="1:40" s="2" customFormat="1" ht="15.75" customHeight="1">
      <c r="A180" s="41"/>
      <c r="B180" s="124" t="s">
        <v>295</v>
      </c>
      <c r="C180" s="124"/>
      <c r="D180" s="125"/>
      <c r="E180" s="125"/>
      <c r="F180" s="47"/>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row>
    <row r="181" spans="1:40" s="2" customFormat="1">
      <c r="A181" s="41"/>
      <c r="B181" s="124"/>
      <c r="C181" s="124"/>
      <c r="D181" s="125"/>
      <c r="E181" s="125"/>
      <c r="F181" s="47"/>
      <c r="G181" s="74"/>
      <c r="H181" s="74"/>
      <c r="I181" s="74"/>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row>
    <row r="182" spans="1:40" s="2" customFormat="1" ht="66.75" customHeight="1">
      <c r="A182" s="41"/>
      <c r="B182" s="124"/>
      <c r="C182" s="124"/>
      <c r="D182" s="125"/>
      <c r="E182" s="125"/>
      <c r="F182" s="47"/>
      <c r="G182" s="74"/>
      <c r="H182" s="74"/>
      <c r="I182" s="74"/>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row>
    <row r="183" spans="1:40" s="2" customFormat="1">
      <c r="A183" s="41"/>
      <c r="B183" s="47"/>
      <c r="C183" s="47"/>
      <c r="D183" s="47"/>
      <c r="E183" s="47"/>
      <c r="F183" s="47"/>
      <c r="G183" s="74"/>
      <c r="H183" s="74"/>
      <c r="I183" s="74"/>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row>
    <row r="184" spans="1:40" s="2" customFormat="1">
      <c r="A184" s="41"/>
      <c r="B184" s="47"/>
      <c r="C184" s="47"/>
      <c r="D184" s="47"/>
      <c r="E184" s="47"/>
      <c r="F184" s="47"/>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row>
    <row r="185" spans="1:40" s="2" customFormat="1" ht="13.5" customHeight="1">
      <c r="A185" s="41"/>
      <c r="B185" s="47"/>
      <c r="C185" s="47"/>
      <c r="D185" s="47"/>
      <c r="E185" s="47"/>
      <c r="F185" s="47"/>
      <c r="G185" s="74"/>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row>
    <row r="186" spans="1:40" s="2" customFormat="1" ht="15.75" hidden="1" customHeight="1">
      <c r="A186" s="41"/>
      <c r="B186" s="47"/>
      <c r="C186" s="47"/>
      <c r="D186" s="47"/>
      <c r="E186" s="47"/>
      <c r="F186" s="47"/>
      <c r="G186" s="74"/>
      <c r="H186" s="74"/>
      <c r="I186" s="74"/>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row>
    <row r="187" spans="1:40" s="2" customFormat="1" ht="15.75" hidden="1" customHeight="1">
      <c r="A187" s="41"/>
      <c r="B187" s="47"/>
      <c r="C187" s="47"/>
      <c r="D187" s="47"/>
      <c r="E187" s="47"/>
      <c r="F187" s="47"/>
      <c r="G187" s="74"/>
      <c r="H187" s="74"/>
      <c r="I187" s="74"/>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row>
    <row r="188" spans="1:40" s="2" customFormat="1" ht="15.75" hidden="1" customHeight="1">
      <c r="A188" s="41"/>
      <c r="B188" s="47"/>
      <c r="C188" s="47"/>
      <c r="D188" s="47"/>
      <c r="E188" s="47"/>
      <c r="F188" s="47"/>
      <c r="G188" s="74"/>
      <c r="H188" s="74"/>
      <c r="I188" s="74"/>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row>
    <row r="189" spans="1:40" ht="15.75" hidden="1" customHeight="1">
      <c r="B189" s="47"/>
      <c r="C189" s="47"/>
      <c r="D189" s="47"/>
      <c r="E189" s="47"/>
      <c r="F189" s="47"/>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row>
    <row r="190" spans="1:40">
      <c r="B190" s="47"/>
      <c r="C190" s="47"/>
      <c r="D190" s="47"/>
      <c r="E190" s="47"/>
      <c r="F190" s="47"/>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row>
    <row r="191" spans="1:40">
      <c r="B191" s="47"/>
      <c r="C191" s="47"/>
      <c r="D191" s="47"/>
      <c r="E191" s="47"/>
      <c r="F191" s="47"/>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row>
    <row r="192" spans="1:40">
      <c r="B192" s="47"/>
      <c r="C192" s="47"/>
      <c r="D192" s="47"/>
      <c r="E192" s="47"/>
      <c r="F192" s="47"/>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row>
    <row r="193" spans="7:40">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row>
    <row r="194" spans="7:40">
      <c r="G194" s="69"/>
      <c r="H194" s="69"/>
      <c r="I194" s="69"/>
      <c r="J194" s="69"/>
      <c r="K194" s="69"/>
      <c r="L194" s="69"/>
      <c r="M194" s="69"/>
      <c r="N194" s="69"/>
      <c r="O194" s="69"/>
      <c r="P194" s="69"/>
      <c r="Q194" s="69"/>
      <c r="R194" s="69"/>
      <c r="S194" s="69"/>
      <c r="T194" s="69"/>
      <c r="U194" s="69"/>
      <c r="V194" s="69"/>
      <c r="W194" s="69"/>
      <c r="X194" s="69"/>
      <c r="Y194" s="69"/>
      <c r="Z194" s="69"/>
      <c r="AA194" s="69"/>
      <c r="AB194" s="69"/>
      <c r="AC194" s="69"/>
      <c r="AD194" s="69"/>
      <c r="AE194" s="69"/>
      <c r="AF194" s="69"/>
      <c r="AG194" s="69"/>
      <c r="AH194" s="69"/>
      <c r="AI194" s="69"/>
      <c r="AJ194" s="69"/>
      <c r="AK194" s="69"/>
      <c r="AL194" s="69"/>
      <c r="AM194" s="69"/>
      <c r="AN194" s="69"/>
    </row>
    <row r="195" spans="7:40">
      <c r="G195" s="69"/>
      <c r="H195" s="69"/>
      <c r="I195" s="69"/>
      <c r="J195" s="69"/>
      <c r="K195" s="69"/>
      <c r="L195" s="69"/>
      <c r="M195" s="69"/>
      <c r="N195" s="69"/>
      <c r="O195" s="69"/>
      <c r="P195" s="69"/>
      <c r="Q195" s="69"/>
      <c r="R195" s="69"/>
      <c r="S195" s="69"/>
      <c r="T195" s="69"/>
      <c r="U195" s="69"/>
      <c r="V195" s="69"/>
      <c r="W195" s="69"/>
      <c r="X195" s="69"/>
      <c r="Y195" s="69"/>
      <c r="Z195" s="69"/>
      <c r="AA195" s="69"/>
      <c r="AB195" s="69"/>
      <c r="AC195" s="69"/>
      <c r="AD195" s="69"/>
      <c r="AE195" s="69"/>
      <c r="AF195" s="69"/>
      <c r="AG195" s="69"/>
      <c r="AH195" s="69"/>
      <c r="AI195" s="69"/>
      <c r="AJ195" s="69"/>
      <c r="AK195" s="69"/>
      <c r="AL195" s="69"/>
      <c r="AM195" s="69"/>
      <c r="AN195" s="69"/>
    </row>
    <row r="196" spans="7:40">
      <c r="G196" s="69"/>
      <c r="H196" s="69"/>
      <c r="I196" s="69"/>
      <c r="J196" s="69"/>
      <c r="K196" s="69"/>
      <c r="L196" s="69"/>
      <c r="M196" s="69"/>
      <c r="N196" s="69"/>
      <c r="O196" s="69"/>
      <c r="P196" s="69"/>
      <c r="Q196" s="69"/>
      <c r="R196" s="69"/>
      <c r="S196" s="69"/>
      <c r="T196" s="69"/>
      <c r="U196" s="69"/>
      <c r="V196" s="69"/>
      <c r="W196" s="69"/>
      <c r="X196" s="69"/>
      <c r="Y196" s="69"/>
      <c r="Z196" s="69"/>
      <c r="AA196" s="69"/>
      <c r="AB196" s="69"/>
      <c r="AC196" s="69"/>
      <c r="AD196" s="69"/>
      <c r="AE196" s="69"/>
      <c r="AF196" s="69"/>
      <c r="AG196" s="69"/>
      <c r="AH196" s="69"/>
      <c r="AI196" s="69"/>
      <c r="AJ196" s="69"/>
      <c r="AK196" s="69"/>
      <c r="AL196" s="69"/>
      <c r="AM196" s="69"/>
      <c r="AN196" s="69"/>
    </row>
  </sheetData>
  <mergeCells count="30">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 ref="A176:F176"/>
    <mergeCell ref="A177:F177"/>
    <mergeCell ref="A178:F178"/>
    <mergeCell ref="A110:E110"/>
    <mergeCell ref="B180:C182"/>
    <mergeCell ref="D180:E182"/>
    <mergeCell ref="B164:E164"/>
    <mergeCell ref="B170:E170"/>
    <mergeCell ref="A6:F6"/>
    <mergeCell ref="B8:F8"/>
    <mergeCell ref="B9:F9"/>
    <mergeCell ref="B10:F10"/>
    <mergeCell ref="B11:F11"/>
    <mergeCell ref="A7:F7"/>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vt:lpstr>
      <vt:lpstr>'14'!Область_печати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2026-01-13T05:12:19Z</dcterms:modified>
</cp:coreProperties>
</file>